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Default Extension="jpeg" ContentType="image/jpeg"/>
  <Default Extension="emf" ContentType="image/x-emf"/>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defaultThemeVersion="124226"/>
  <bookViews>
    <workbookView xWindow="-120" yWindow="-120" windowWidth="20610" windowHeight="11640" tabRatio="898" firstSheet="26" activeTab="37"/>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1" r:id="rId33"/>
    <sheet name="ETCA-III-05" sheetId="82" r:id="rId34"/>
    <sheet name="ETCA-IV-01" sheetId="20" r:id="rId35"/>
    <sheet name="ETCA-IV-02" sheetId="54" r:id="rId36"/>
    <sheet name="ETCA-IV-03" sheetId="27" r:id="rId37"/>
    <sheet name="ANEXO" sheetId="64" r:id="rId38"/>
  </sheets>
  <externalReferences>
    <externalReference r:id="rId39"/>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1">'ETCA-I-01'!$A$1:$G$59</definedName>
    <definedName name="_xlnm.Print_Area" localSheetId="2">'ETCA-I-02'!$A$1:$G$77</definedName>
    <definedName name="_xlnm.Print_Area" localSheetId="3">'ETCA-I-03'!$A$1:$D$72</definedName>
    <definedName name="_xlnm.Print_Area" localSheetId="4">'ETCA-I-04'!$A$1:$F$46</definedName>
    <definedName name="_xlnm.Print_Area" localSheetId="6">'ETCA-I-06'!$A$1:$D$72</definedName>
    <definedName name="_xlnm.Print_Area" localSheetId="7">'ETCA-I-07'!$A$1:$G$34</definedName>
    <definedName name="_xlnm.Print_Area" localSheetId="8">'ETCA-I-08'!$A$1:$F$48</definedName>
    <definedName name="_xlnm.Print_Area" localSheetId="9">'ETCA-I-09'!$A$1:$I$43</definedName>
    <definedName name="_xlnm.Print_Area" localSheetId="11">'ETCA-I-11'!$A$1:$I$53</definedName>
    <definedName name="_xlnm.Print_Area" localSheetId="12">'ETCA-I-12 (NOTAS)'!$A$1:$J$50</definedName>
    <definedName name="_xlnm.Print_Area" localSheetId="13">'ETCA-II-01'!$A$1:$H$55</definedName>
    <definedName name="_xlnm.Print_Area" localSheetId="14">'ETCA-II-02'!$A$1:$I$87</definedName>
    <definedName name="_xlnm.Print_Area" localSheetId="15">'ETCA-II-03'!$A$1:$D$35</definedName>
    <definedName name="_xlnm.Print_Area" localSheetId="17">'ETCA-II-05'!$A$1:$H$165</definedName>
    <definedName name="_xlnm.Print_Area" localSheetId="18">'ETCA-II-06'!$A$1:$G$26</definedName>
    <definedName name="_xlnm.Print_Area" localSheetId="19">'ETCA-II-07'!$A$1:$G$36</definedName>
    <definedName name="_xlnm.Print_Area" localSheetId="20">'ETCA-II-08'!$A$1:$G$41</definedName>
    <definedName name="_xlnm.Print_Area" localSheetId="21">'ETCA-II-09'!$A$1:$G$21</definedName>
    <definedName name="_xlnm.Print_Area" localSheetId="22">'ETCA-II-10'!$A$1:$G$27</definedName>
    <definedName name="_xlnm.Print_Area" localSheetId="23">'ETCA-II-11'!$A$1:$G$50</definedName>
    <definedName name="_xlnm.Print_Area" localSheetId="24">'ETCA-II-12'!$A$1:$H$87</definedName>
    <definedName name="_xlnm.Print_Area" localSheetId="25">'ETCA-II-13'!$A$1:$I$138</definedName>
    <definedName name="_xlnm.Print_Area" localSheetId="26">'ETCA-II-14'!$A$1:$G$39</definedName>
    <definedName name="_xlnm.Print_Area" localSheetId="27">'ETCA-II-15'!$A$1:$C$43</definedName>
    <definedName name="_xlnm.Print_Area" localSheetId="28">'ETCA-II-16'!$A$1:$E$37</definedName>
    <definedName name="_xlnm.Print_Area" localSheetId="29">'ETCA-II-17'!$A$1:$D$38</definedName>
    <definedName name="_xlnm.Print_Area" localSheetId="30">'ETCA-III-01'!$A$1:$G$45</definedName>
    <definedName name="_xlnm.Print_Area" localSheetId="31">'ETCA-III-03'!$A$1:$E$44</definedName>
    <definedName name="_xlnm.Print_Area" localSheetId="33">'ETCA-III-05'!$A$1:$Y$164</definedName>
    <definedName name="_xlnm.Print_Area" localSheetId="34">'ETCA-IV-01'!$A$1:$E$32</definedName>
    <definedName name="_xlnm.Print_Area" localSheetId="35">'ETCA-IV-02'!$A$1:$E$93</definedName>
    <definedName name="_xlnm.Print_Area" localSheetId="36">'ETCA-IV-03'!$A$1:$D$29</definedName>
    <definedName name="_xlnm.Print_Area" localSheetId="0">'Lista  FORMATOS  '!$A$1:$C$56</definedName>
    <definedName name="_xlnm.Database" localSheetId="37">#REF!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4">#REF!</definedName>
    <definedName name="_xlnm.Database" localSheetId="36">#REF!</definedName>
    <definedName name="_xlnm.Database">#REF!</definedName>
    <definedName name="ppto">[1]Hoja2!$B$3:$M$95</definedName>
    <definedName name="qw" localSheetId="37">#REF!</definedName>
    <definedName name="qw" localSheetId="25">#REF!</definedName>
    <definedName name="qw">#REF!</definedName>
    <definedName name="_xlnm.Print_Titles" localSheetId="2">'ETCA-I-02'!$6:$6</definedName>
    <definedName name="_xlnm.Print_Titles" localSheetId="3">'ETCA-I-03'!$2:$5</definedName>
    <definedName name="_xlnm.Print_Titles" localSheetId="13">'ETCA-II-01'!$1:$5</definedName>
    <definedName name="_xlnm.Print_Titles" localSheetId="14">'ETCA-II-02'!$6:$8</definedName>
    <definedName name="_xlnm.Print_Titles" localSheetId="24">'ETCA-II-12'!$7:$8</definedName>
    <definedName name="_xlnm.Print_Titles" localSheetId="25">'ETCA-II-13'!$1:$8</definedName>
    <definedName name="_xlnm.Print_Titles" localSheetId="33">'ETCA-III-05'!$7:$8</definedName>
    <definedName name="_xlnm.Print_Titles" localSheetId="35">'ETCA-IV-02'!$1:$5</definedName>
  </definedNames>
  <calcPr calcId="124519"/>
  <fileRecoveryPr repairLoad="1"/>
</workbook>
</file>

<file path=xl/calcChain.xml><?xml version="1.0" encoding="utf-8"?>
<calcChain xmlns="http://schemas.openxmlformats.org/spreadsheetml/2006/main">
  <c r="F31" i="38"/>
  <c r="E31"/>
  <c r="D31"/>
  <c r="C31"/>
  <c r="D13"/>
  <c r="D12"/>
  <c r="D11"/>
  <c r="D10"/>
  <c r="D9"/>
  <c r="G134" i="50"/>
  <c r="F70"/>
  <c r="G49"/>
  <c r="F49"/>
  <c r="F10"/>
  <c r="E9" i="64" l="1"/>
  <c r="D13" l="1"/>
  <c r="C13"/>
  <c r="E12"/>
  <c r="E11"/>
  <c r="E10"/>
  <c r="E8"/>
  <c r="E7"/>
  <c r="E6"/>
  <c r="E5"/>
  <c r="B9" i="37" l="1"/>
  <c r="C75" i="70"/>
  <c r="C74"/>
  <c r="B75"/>
  <c r="B74"/>
  <c r="H132" i="50"/>
  <c r="E132"/>
  <c r="I132" s="1"/>
  <c r="I131"/>
  <c r="E131"/>
  <c r="G130"/>
  <c r="F130"/>
  <c r="D130"/>
  <c r="C130"/>
  <c r="E128"/>
  <c r="H128" s="1"/>
  <c r="H127"/>
  <c r="E127"/>
  <c r="I127" s="1"/>
  <c r="E126"/>
  <c r="H126" s="1"/>
  <c r="H125"/>
  <c r="E125"/>
  <c r="I125" s="1"/>
  <c r="E124"/>
  <c r="H124" s="1"/>
  <c r="H123"/>
  <c r="E123"/>
  <c r="I123" s="1"/>
  <c r="E122"/>
  <c r="G121"/>
  <c r="F121"/>
  <c r="D121"/>
  <c r="C121"/>
  <c r="I120"/>
  <c r="H119"/>
  <c r="E119"/>
  <c r="I119" s="1"/>
  <c r="E118"/>
  <c r="H118" s="1"/>
  <c r="H117"/>
  <c r="E117"/>
  <c r="I117" s="1"/>
  <c r="I116"/>
  <c r="H115"/>
  <c r="E115"/>
  <c r="I115" s="1"/>
  <c r="I114"/>
  <c r="E114"/>
  <c r="H114" s="1"/>
  <c r="I113"/>
  <c r="E112"/>
  <c r="H112" s="1"/>
  <c r="H111"/>
  <c r="E111"/>
  <c r="I111" s="1"/>
  <c r="E110"/>
  <c r="H110" s="1"/>
  <c r="I109"/>
  <c r="I108"/>
  <c r="E108"/>
  <c r="H108" s="1"/>
  <c r="H107"/>
  <c r="E107"/>
  <c r="I107" s="1"/>
  <c r="I106"/>
  <c r="E106"/>
  <c r="H106" s="1"/>
  <c r="I105"/>
  <c r="E104"/>
  <c r="H104" s="1"/>
  <c r="H103"/>
  <c r="E103"/>
  <c r="I103" s="1"/>
  <c r="E102"/>
  <c r="H102" s="1"/>
  <c r="H101"/>
  <c r="E101"/>
  <c r="I101" s="1"/>
  <c r="E100"/>
  <c r="H100" s="1"/>
  <c r="H99"/>
  <c r="E99"/>
  <c r="I99" s="1"/>
  <c r="I98"/>
  <c r="H97"/>
  <c r="E97"/>
  <c r="I97" s="1"/>
  <c r="I96"/>
  <c r="E96"/>
  <c r="H96" s="1"/>
  <c r="H95"/>
  <c r="E95"/>
  <c r="I95" s="1"/>
  <c r="I94"/>
  <c r="E94"/>
  <c r="H94" s="1"/>
  <c r="H93"/>
  <c r="E93"/>
  <c r="I93" s="1"/>
  <c r="I92"/>
  <c r="H91"/>
  <c r="E91"/>
  <c r="I91" s="1"/>
  <c r="E90"/>
  <c r="H90" s="1"/>
  <c r="H89"/>
  <c r="E89"/>
  <c r="I89" s="1"/>
  <c r="E88"/>
  <c r="H88" s="1"/>
  <c r="H87"/>
  <c r="E87"/>
  <c r="I87" s="1"/>
  <c r="E85"/>
  <c r="H85" s="1"/>
  <c r="H84"/>
  <c r="E84"/>
  <c r="I84" s="1"/>
  <c r="E83"/>
  <c r="H83" s="1"/>
  <c r="H82"/>
  <c r="E82"/>
  <c r="I82" s="1"/>
  <c r="E81"/>
  <c r="H81" s="1"/>
  <c r="H80"/>
  <c r="E80"/>
  <c r="I80" s="1"/>
  <c r="I79"/>
  <c r="H78"/>
  <c r="E78"/>
  <c r="I78" s="1"/>
  <c r="I77"/>
  <c r="E77"/>
  <c r="H77" s="1"/>
  <c r="H76"/>
  <c r="E76"/>
  <c r="I76" s="1"/>
  <c r="I75"/>
  <c r="E75"/>
  <c r="H75" s="1"/>
  <c r="H74"/>
  <c r="E74"/>
  <c r="I74" s="1"/>
  <c r="I73"/>
  <c r="E73"/>
  <c r="H72"/>
  <c r="E72"/>
  <c r="I72" s="1"/>
  <c r="I71"/>
  <c r="G70"/>
  <c r="D70"/>
  <c r="C70"/>
  <c r="I69"/>
  <c r="H68"/>
  <c r="E68"/>
  <c r="I68" s="1"/>
  <c r="E67"/>
  <c r="H67" s="1"/>
  <c r="I66"/>
  <c r="I65"/>
  <c r="E65"/>
  <c r="H65" s="1"/>
  <c r="I64"/>
  <c r="E63"/>
  <c r="H63" s="1"/>
  <c r="I62"/>
  <c r="I61"/>
  <c r="E61"/>
  <c r="H61" s="1"/>
  <c r="I60"/>
  <c r="E59"/>
  <c r="H59" s="1"/>
  <c r="H58"/>
  <c r="E58"/>
  <c r="I58" s="1"/>
  <c r="I57"/>
  <c r="H56"/>
  <c r="E56"/>
  <c r="I56" s="1"/>
  <c r="I55"/>
  <c r="H54"/>
  <c r="E54"/>
  <c r="I54" s="1"/>
  <c r="I53"/>
  <c r="H53"/>
  <c r="I52"/>
  <c r="H52"/>
  <c r="E51"/>
  <c r="H51" s="1"/>
  <c r="I50"/>
  <c r="D49"/>
  <c r="C49"/>
  <c r="C134" s="1"/>
  <c r="I48"/>
  <c r="E47"/>
  <c r="H47" s="1"/>
  <c r="I46"/>
  <c r="I45"/>
  <c r="E45"/>
  <c r="H45" s="1"/>
  <c r="H44"/>
  <c r="E44"/>
  <c r="I44" s="1"/>
  <c r="I43"/>
  <c r="E43"/>
  <c r="H43" s="1"/>
  <c r="H42"/>
  <c r="E42"/>
  <c r="I42" s="1"/>
  <c r="I41"/>
  <c r="E41"/>
  <c r="H41" s="1"/>
  <c r="H40"/>
  <c r="E40"/>
  <c r="I40" s="1"/>
  <c r="I39"/>
  <c r="H38"/>
  <c r="E38"/>
  <c r="I38" s="1"/>
  <c r="E37"/>
  <c r="H37" s="1"/>
  <c r="H36"/>
  <c r="E36"/>
  <c r="I36" s="1"/>
  <c r="I35"/>
  <c r="I34"/>
  <c r="I33"/>
  <c r="H32"/>
  <c r="E32"/>
  <c r="I32" s="1"/>
  <c r="I31"/>
  <c r="I30"/>
  <c r="I29"/>
  <c r="E29"/>
  <c r="H29" s="1"/>
  <c r="H28"/>
  <c r="E28"/>
  <c r="I28" s="1"/>
  <c r="I27"/>
  <c r="I26"/>
  <c r="I25"/>
  <c r="I24"/>
  <c r="I23"/>
  <c r="I22"/>
  <c r="I21"/>
  <c r="E21"/>
  <c r="H21" s="1"/>
  <c r="I20"/>
  <c r="I19"/>
  <c r="I18"/>
  <c r="E17"/>
  <c r="H17" s="1"/>
  <c r="I16"/>
  <c r="I15"/>
  <c r="E14"/>
  <c r="I14" s="1"/>
  <c r="H13"/>
  <c r="E13"/>
  <c r="I13" s="1"/>
  <c r="I12"/>
  <c r="I11"/>
  <c r="G10"/>
  <c r="E10"/>
  <c r="H10" s="1"/>
  <c r="D10"/>
  <c r="C10"/>
  <c r="O21" i="81"/>
  <c r="P21" s="1"/>
  <c r="O20"/>
  <c r="P20" s="1"/>
  <c r="F19"/>
  <c r="G19" s="1"/>
  <c r="E19"/>
  <c r="P19" s="1"/>
  <c r="P18"/>
  <c r="G18"/>
  <c r="H18" s="1"/>
  <c r="O17"/>
  <c r="P17" s="1"/>
  <c r="O16"/>
  <c r="P16" s="1"/>
  <c r="H16"/>
  <c r="I16" s="1"/>
  <c r="J16" s="1"/>
  <c r="G16"/>
  <c r="O15"/>
  <c r="P15" s="1"/>
  <c r="G15"/>
  <c r="H15" s="1"/>
  <c r="I15" s="1"/>
  <c r="J15" s="1"/>
  <c r="P14"/>
  <c r="O14"/>
  <c r="O13"/>
  <c r="P13" s="1"/>
  <c r="G13"/>
  <c r="H13" s="1"/>
  <c r="I13" s="1"/>
  <c r="J13" s="1"/>
  <c r="P12"/>
  <c r="O12"/>
  <c r="G12"/>
  <c r="H12" s="1"/>
  <c r="I12" s="1"/>
  <c r="J12" s="1"/>
  <c r="I10" i="50" l="1"/>
  <c r="D134"/>
  <c r="H122"/>
  <c r="H121" s="1"/>
  <c r="E121"/>
  <c r="H14"/>
  <c r="I17"/>
  <c r="I37"/>
  <c r="I47"/>
  <c r="E49"/>
  <c r="I51"/>
  <c r="I59"/>
  <c r="I63"/>
  <c r="I67"/>
  <c r="H73"/>
  <c r="E70"/>
  <c r="I81"/>
  <c r="I83"/>
  <c r="I85"/>
  <c r="I88"/>
  <c r="I90"/>
  <c r="I100"/>
  <c r="I102"/>
  <c r="I104"/>
  <c r="I110"/>
  <c r="I112"/>
  <c r="I118"/>
  <c r="F134"/>
  <c r="I122"/>
  <c r="I124"/>
  <c r="I126"/>
  <c r="I128"/>
  <c r="H131"/>
  <c r="E130"/>
  <c r="I18" i="81"/>
  <c r="J18" s="1"/>
  <c r="I130" i="50" l="1"/>
  <c r="H130"/>
  <c r="I70"/>
  <c r="H70"/>
  <c r="H134" s="1"/>
  <c r="H49"/>
  <c r="I49"/>
  <c r="I121"/>
  <c r="E134"/>
  <c r="I134" s="1"/>
  <c r="E10" i="6"/>
  <c r="D10"/>
  <c r="B18" i="2"/>
  <c r="B31"/>
  <c r="F11" i="6"/>
  <c r="G11" s="1"/>
  <c r="C20" i="23"/>
  <c r="F42" i="2"/>
  <c r="G38" i="51"/>
  <c r="G19"/>
  <c r="C41"/>
  <c r="C31"/>
  <c r="E13" i="64" l="1"/>
  <c r="C11" i="37" l="1"/>
  <c r="C10"/>
  <c r="F75" i="70"/>
  <c r="E75"/>
  <c r="F74"/>
  <c r="E74"/>
  <c r="F53"/>
  <c r="E53"/>
  <c r="F49"/>
  <c r="E49"/>
  <c r="F48"/>
  <c r="F47" s="1"/>
  <c r="E48"/>
  <c r="C53"/>
  <c r="C49"/>
  <c r="C48"/>
  <c r="F36"/>
  <c r="E36"/>
  <c r="C36"/>
  <c r="B36"/>
  <c r="F35"/>
  <c r="E35"/>
  <c r="C35"/>
  <c r="B35"/>
  <c r="F34"/>
  <c r="E34"/>
  <c r="C34"/>
  <c r="B34"/>
  <c r="F33"/>
  <c r="E33"/>
  <c r="C33"/>
  <c r="B33"/>
  <c r="F32"/>
  <c r="E32"/>
  <c r="C32"/>
  <c r="B32"/>
  <c r="F31"/>
  <c r="E31"/>
  <c r="C31"/>
  <c r="B31"/>
  <c r="F30"/>
  <c r="E30"/>
  <c r="C30"/>
  <c r="B30"/>
  <c r="F29"/>
  <c r="E29"/>
  <c r="C29"/>
  <c r="B29"/>
  <c r="F11" i="37"/>
  <c r="E11"/>
  <c r="B11"/>
  <c r="G26" i="62" l="1"/>
  <c r="F21" i="42"/>
  <c r="F10" i="37"/>
  <c r="B10"/>
  <c r="E10"/>
  <c r="C47" i="70"/>
  <c r="E47"/>
  <c r="F10" i="44"/>
  <c r="F14" i="45"/>
  <c r="F25" i="72"/>
  <c r="E21" i="42" l="1"/>
  <c r="E25" i="72"/>
  <c r="E10" i="44"/>
  <c r="F26" i="62"/>
  <c r="E14" i="45"/>
  <c r="B21" i="42"/>
  <c r="B25" i="72"/>
  <c r="C26" i="62"/>
  <c r="B14" i="45"/>
  <c r="B10" i="44"/>
  <c r="C21" i="42"/>
  <c r="D26" i="62"/>
  <c r="C14" i="45"/>
  <c r="C10" i="44"/>
  <c r="C25" i="72"/>
  <c r="E19" i="67"/>
  <c r="C39" i="74"/>
  <c r="D30" i="1"/>
  <c r="D14" i="45" l="1"/>
  <c r="D25" i="72"/>
  <c r="D10" i="44"/>
  <c r="E26" i="62"/>
  <c r="D21" i="42"/>
  <c r="G14" i="45"/>
  <c r="G25" i="72"/>
  <c r="G10" i="44"/>
  <c r="H26" i="62"/>
  <c r="C14" i="61" l="1"/>
  <c r="B53" i="70"/>
  <c r="B57" i="51" l="1"/>
  <c r="C30" i="1"/>
  <c r="F11" i="61" l="1"/>
  <c r="E11"/>
  <c r="B31" i="38"/>
  <c r="G31" s="1"/>
  <c r="F16" i="61" l="1"/>
  <c r="F15"/>
  <c r="F14"/>
  <c r="F13"/>
  <c r="F12"/>
  <c r="F10" s="1"/>
  <c r="E16"/>
  <c r="E15"/>
  <c r="E14"/>
  <c r="E13"/>
  <c r="E12"/>
  <c r="E10" s="1"/>
  <c r="C16"/>
  <c r="C15"/>
  <c r="C13"/>
  <c r="C12"/>
  <c r="C11"/>
  <c r="B16"/>
  <c r="B15"/>
  <c r="B14"/>
  <c r="B13"/>
  <c r="B12"/>
  <c r="B11"/>
  <c r="A16"/>
  <c r="A15"/>
  <c r="A14"/>
  <c r="A13"/>
  <c r="A12"/>
  <c r="A11"/>
  <c r="C10" l="1"/>
  <c r="B10"/>
  <c r="F10" i="65"/>
  <c r="E10"/>
  <c r="E9" i="37" l="1"/>
  <c r="E15" s="1"/>
  <c r="G27" i="71"/>
  <c r="F27"/>
  <c r="G22"/>
  <c r="F22"/>
  <c r="D27"/>
  <c r="D22"/>
  <c r="C27"/>
  <c r="C22"/>
  <c r="G17"/>
  <c r="F17"/>
  <c r="D17"/>
  <c r="C17"/>
  <c r="G78"/>
  <c r="F78"/>
  <c r="G77"/>
  <c r="F77"/>
  <c r="D78"/>
  <c r="D77"/>
  <c r="C78"/>
  <c r="C77"/>
  <c r="G55"/>
  <c r="F55"/>
  <c r="G51"/>
  <c r="F51"/>
  <c r="D55"/>
  <c r="D51"/>
  <c r="C55"/>
  <c r="B49" i="70"/>
  <c r="C51" i="71" s="1"/>
  <c r="B48" i="70"/>
  <c r="C50" i="71" s="1"/>
  <c r="G38"/>
  <c r="F38"/>
  <c r="G37"/>
  <c r="F37"/>
  <c r="G36"/>
  <c r="F36"/>
  <c r="G35"/>
  <c r="F35"/>
  <c r="G34"/>
  <c r="F34"/>
  <c r="G33"/>
  <c r="F33"/>
  <c r="G32"/>
  <c r="F32"/>
  <c r="G31"/>
  <c r="F31"/>
  <c r="F28" i="70"/>
  <c r="F27" s="1"/>
  <c r="E28"/>
  <c r="E27" s="1"/>
  <c r="D38" i="71"/>
  <c r="D37"/>
  <c r="D36"/>
  <c r="D35"/>
  <c r="D34"/>
  <c r="D33"/>
  <c r="D32"/>
  <c r="D31"/>
  <c r="C28" i="70"/>
  <c r="C38" i="71"/>
  <c r="C37"/>
  <c r="C36"/>
  <c r="C35"/>
  <c r="C34"/>
  <c r="C33"/>
  <c r="C32"/>
  <c r="C31"/>
  <c r="B28" i="70"/>
  <c r="C30" i="71" s="1"/>
  <c r="F26" i="70"/>
  <c r="G28" i="71" s="1"/>
  <c r="E26" i="70"/>
  <c r="F28" i="71" s="1"/>
  <c r="F24" i="70"/>
  <c r="G26" i="71" s="1"/>
  <c r="E24" i="70"/>
  <c r="F26" i="71" s="1"/>
  <c r="F23" i="70"/>
  <c r="G25" i="71" s="1"/>
  <c r="E23" i="70"/>
  <c r="F25" i="71" s="1"/>
  <c r="F22" i="70"/>
  <c r="G24" i="71" s="1"/>
  <c r="E22" i="70"/>
  <c r="F24" i="71" s="1"/>
  <c r="F21" i="70"/>
  <c r="G23" i="71" s="1"/>
  <c r="E21" i="70"/>
  <c r="F23" i="71" s="1"/>
  <c r="F19" i="70"/>
  <c r="G21" i="71" s="1"/>
  <c r="E19" i="70"/>
  <c r="F21" i="71" s="1"/>
  <c r="F18" i="70"/>
  <c r="F17" s="1"/>
  <c r="E18"/>
  <c r="E17" s="1"/>
  <c r="C26"/>
  <c r="D28" i="71" s="1"/>
  <c r="C24" i="70"/>
  <c r="D26" i="71" s="1"/>
  <c r="C23" i="70"/>
  <c r="D25" i="71" s="1"/>
  <c r="C22" i="70"/>
  <c r="D24" i="71" s="1"/>
  <c r="C21" i="70"/>
  <c r="D23" i="71" s="1"/>
  <c r="C19" i="70"/>
  <c r="D21" i="71" s="1"/>
  <c r="C18" i="70"/>
  <c r="D20" i="71" s="1"/>
  <c r="B26" i="70"/>
  <c r="C28" i="71" s="1"/>
  <c r="B24" i="70"/>
  <c r="C26" i="71" s="1"/>
  <c r="B23" i="70"/>
  <c r="C25" i="71" s="1"/>
  <c r="B22" i="70"/>
  <c r="C24" i="71" s="1"/>
  <c r="B21" i="70"/>
  <c r="C23" i="71" s="1"/>
  <c r="B19" i="70"/>
  <c r="C21" i="71" s="1"/>
  <c r="B18" i="70"/>
  <c r="C20" i="71" s="1"/>
  <c r="F16" i="70"/>
  <c r="G18" i="71" s="1"/>
  <c r="E16" i="70"/>
  <c r="F18" i="71" s="1"/>
  <c r="F14" i="70"/>
  <c r="G16" i="71" s="1"/>
  <c r="E14" i="70"/>
  <c r="F16" i="71" s="1"/>
  <c r="F13" i="70"/>
  <c r="G15" i="71" s="1"/>
  <c r="E13" i="70"/>
  <c r="F15" i="71" s="1"/>
  <c r="F12" i="70"/>
  <c r="G14" i="71" s="1"/>
  <c r="E12" i="70"/>
  <c r="F14" i="71" s="1"/>
  <c r="F11" i="70"/>
  <c r="G13" i="71" s="1"/>
  <c r="E11" i="70"/>
  <c r="F13" i="71" s="1"/>
  <c r="F10" i="70"/>
  <c r="F9" s="1"/>
  <c r="E10"/>
  <c r="E9" s="1"/>
  <c r="C16"/>
  <c r="D18" i="71" s="1"/>
  <c r="C14" i="70"/>
  <c r="D16" i="71" s="1"/>
  <c r="C13" i="70"/>
  <c r="D15" i="71" s="1"/>
  <c r="C12" i="70"/>
  <c r="D14" i="71" s="1"/>
  <c r="C11" i="70"/>
  <c r="D13" i="71" s="1"/>
  <c r="C10" i="70"/>
  <c r="B16"/>
  <c r="C18" i="71" s="1"/>
  <c r="B14" i="70"/>
  <c r="C16" i="71" s="1"/>
  <c r="B13" i="70"/>
  <c r="C15" i="71" s="1"/>
  <c r="B12" i="70"/>
  <c r="C14" i="71" s="1"/>
  <c r="B11" i="70"/>
  <c r="C13" i="71" s="1"/>
  <c r="B10" i="70"/>
  <c r="F9" i="37"/>
  <c r="F15" s="1"/>
  <c r="C10" i="65"/>
  <c r="C12" i="71" l="1"/>
  <c r="C11" s="1"/>
  <c r="B9" i="70"/>
  <c r="D30" i="71"/>
  <c r="D29" s="1"/>
  <c r="C27" i="70"/>
  <c r="C9"/>
  <c r="G30" i="71"/>
  <c r="G29" s="1"/>
  <c r="D50"/>
  <c r="D49" s="1"/>
  <c r="G50"/>
  <c r="G49" s="1"/>
  <c r="D12"/>
  <c r="D11" s="1"/>
  <c r="F50"/>
  <c r="F49" s="1"/>
  <c r="C9" i="37"/>
  <c r="C15" s="1"/>
  <c r="B10" i="65"/>
  <c r="F30" i="71"/>
  <c r="F29" s="1"/>
  <c r="G12"/>
  <c r="G11" s="1"/>
  <c r="G20"/>
  <c r="G19" s="1"/>
  <c r="F12"/>
  <c r="F11" s="1"/>
  <c r="F20"/>
  <c r="F19" s="1"/>
  <c r="G9" i="51" l="1"/>
  <c r="B8" i="74"/>
  <c r="D20" i="19"/>
  <c r="B6" i="80"/>
  <c r="F6" s="1"/>
  <c r="C8" i="74"/>
  <c r="C7" s="1"/>
  <c r="F31" i="2"/>
  <c r="A1" i="80"/>
  <c r="A3"/>
  <c r="F38"/>
  <c r="F37"/>
  <c r="E36"/>
  <c r="F36" s="1"/>
  <c r="F34"/>
  <c r="F33"/>
  <c r="F32"/>
  <c r="F31"/>
  <c r="F30"/>
  <c r="D29"/>
  <c r="C29"/>
  <c r="F27"/>
  <c r="F26"/>
  <c r="F25"/>
  <c r="B24"/>
  <c r="F24" s="1"/>
  <c r="F20"/>
  <c r="F19"/>
  <c r="E18"/>
  <c r="F18" s="1"/>
  <c r="F16"/>
  <c r="F15"/>
  <c r="F14"/>
  <c r="F13"/>
  <c r="F12"/>
  <c r="D11"/>
  <c r="D22" s="1"/>
  <c r="C11"/>
  <c r="F9"/>
  <c r="F8"/>
  <c r="F7"/>
  <c r="E22"/>
  <c r="E40" s="1"/>
  <c r="A5" i="50"/>
  <c r="A5" i="62"/>
  <c r="H21" i="44"/>
  <c r="A5" i="61"/>
  <c r="J19" i="52"/>
  <c r="J18"/>
  <c r="A4"/>
  <c r="F29" i="75"/>
  <c r="E29"/>
  <c r="F24"/>
  <c r="F35" s="1"/>
  <c r="E24"/>
  <c r="E35" s="1"/>
  <c r="F15"/>
  <c r="E15"/>
  <c r="F10"/>
  <c r="F21" s="1"/>
  <c r="E10"/>
  <c r="E21" s="1"/>
  <c r="A4"/>
  <c r="A3"/>
  <c r="A4" i="74"/>
  <c r="A3"/>
  <c r="C60"/>
  <c r="B60"/>
  <c r="C53"/>
  <c r="B53"/>
  <c r="C48"/>
  <c r="B48"/>
  <c r="B39"/>
  <c r="C29"/>
  <c r="B29"/>
  <c r="C17"/>
  <c r="B17"/>
  <c r="A5" i="65"/>
  <c r="E10" i="21"/>
  <c r="E11"/>
  <c r="E12"/>
  <c r="E13"/>
  <c r="D44" i="72"/>
  <c r="G44" s="1"/>
  <c r="D43"/>
  <c r="G43" s="1"/>
  <c r="D42"/>
  <c r="G42" s="1"/>
  <c r="D41"/>
  <c r="G41" s="1"/>
  <c r="F40"/>
  <c r="E40"/>
  <c r="C40"/>
  <c r="B40"/>
  <c r="G39"/>
  <c r="D39"/>
  <c r="D38"/>
  <c r="G38" s="1"/>
  <c r="D37"/>
  <c r="G37" s="1"/>
  <c r="D36"/>
  <c r="G36" s="1"/>
  <c r="D35"/>
  <c r="G35" s="1"/>
  <c r="D34"/>
  <c r="G34" s="1"/>
  <c r="D33"/>
  <c r="G33" s="1"/>
  <c r="D32"/>
  <c r="G32" s="1"/>
  <c r="D31"/>
  <c r="G31" s="1"/>
  <c r="D30"/>
  <c r="G30" s="1"/>
  <c r="F29"/>
  <c r="E29"/>
  <c r="C29"/>
  <c r="B29"/>
  <c r="D29" s="1"/>
  <c r="G29" s="1"/>
  <c r="G28"/>
  <c r="D28"/>
  <c r="D27"/>
  <c r="G27" s="1"/>
  <c r="D26"/>
  <c r="G26" s="1"/>
  <c r="D24"/>
  <c r="G24" s="1"/>
  <c r="D23"/>
  <c r="G23" s="1"/>
  <c r="D22"/>
  <c r="G22" s="1"/>
  <c r="D21"/>
  <c r="G21" s="1"/>
  <c r="F20"/>
  <c r="E20"/>
  <c r="C20"/>
  <c r="B20"/>
  <c r="G19"/>
  <c r="D19"/>
  <c r="D18"/>
  <c r="G18" s="1"/>
  <c r="D17"/>
  <c r="G17" s="1"/>
  <c r="D16"/>
  <c r="G16" s="1"/>
  <c r="D15"/>
  <c r="G15" s="1"/>
  <c r="D14"/>
  <c r="G14" s="1"/>
  <c r="D13"/>
  <c r="G13" s="1"/>
  <c r="D12"/>
  <c r="G12" s="1"/>
  <c r="D11"/>
  <c r="G11" s="1"/>
  <c r="F10"/>
  <c r="E10"/>
  <c r="C10"/>
  <c r="B10"/>
  <c r="A5"/>
  <c r="A4"/>
  <c r="E158" i="71"/>
  <c r="E157"/>
  <c r="H157" s="1"/>
  <c r="E156"/>
  <c r="H156" s="1"/>
  <c r="E155"/>
  <c r="H155" s="1"/>
  <c r="E154"/>
  <c r="H154" s="1"/>
  <c r="E153"/>
  <c r="E152"/>
  <c r="H152" s="1"/>
  <c r="E151"/>
  <c r="H151" s="1"/>
  <c r="G150"/>
  <c r="F150"/>
  <c r="D150"/>
  <c r="C150"/>
  <c r="E149"/>
  <c r="H149" s="1"/>
  <c r="E148"/>
  <c r="H148" s="1"/>
  <c r="E147"/>
  <c r="G146"/>
  <c r="F146"/>
  <c r="D146"/>
  <c r="C146"/>
  <c r="E145"/>
  <c r="H145" s="1"/>
  <c r="E144"/>
  <c r="H144" s="1"/>
  <c r="E143"/>
  <c r="H143" s="1"/>
  <c r="E142"/>
  <c r="H142" s="1"/>
  <c r="E141"/>
  <c r="H141" s="1"/>
  <c r="E140"/>
  <c r="H140" s="1"/>
  <c r="E139"/>
  <c r="H139" s="1"/>
  <c r="E138"/>
  <c r="G137"/>
  <c r="F137"/>
  <c r="D137"/>
  <c r="C137"/>
  <c r="E136"/>
  <c r="H136" s="1"/>
  <c r="E135"/>
  <c r="H135" s="1"/>
  <c r="E134"/>
  <c r="G133"/>
  <c r="F133"/>
  <c r="D133"/>
  <c r="C133"/>
  <c r="E132"/>
  <c r="H132" s="1"/>
  <c r="E131"/>
  <c r="H131" s="1"/>
  <c r="E130"/>
  <c r="H130" s="1"/>
  <c r="E129"/>
  <c r="H129" s="1"/>
  <c r="E128"/>
  <c r="H128" s="1"/>
  <c r="E127"/>
  <c r="H127" s="1"/>
  <c r="E126"/>
  <c r="H126" s="1"/>
  <c r="E125"/>
  <c r="H125" s="1"/>
  <c r="E124"/>
  <c r="H124" s="1"/>
  <c r="G123"/>
  <c r="F123"/>
  <c r="D123"/>
  <c r="C123"/>
  <c r="E122"/>
  <c r="H122" s="1"/>
  <c r="E121"/>
  <c r="H121" s="1"/>
  <c r="E120"/>
  <c r="H120" s="1"/>
  <c r="E119"/>
  <c r="H119" s="1"/>
  <c r="E118"/>
  <c r="H118" s="1"/>
  <c r="E117"/>
  <c r="H117" s="1"/>
  <c r="E116"/>
  <c r="H116" s="1"/>
  <c r="E115"/>
  <c r="H115" s="1"/>
  <c r="E114"/>
  <c r="G113"/>
  <c r="F113"/>
  <c r="D113"/>
  <c r="C113"/>
  <c r="E112"/>
  <c r="H112" s="1"/>
  <c r="E111"/>
  <c r="H111" s="1"/>
  <c r="E110"/>
  <c r="H110" s="1"/>
  <c r="E109"/>
  <c r="H109" s="1"/>
  <c r="E108"/>
  <c r="H108" s="1"/>
  <c r="E107"/>
  <c r="H107" s="1"/>
  <c r="E106"/>
  <c r="H106" s="1"/>
  <c r="E105"/>
  <c r="H105" s="1"/>
  <c r="E104"/>
  <c r="H104" s="1"/>
  <c r="G103"/>
  <c r="F103"/>
  <c r="D103"/>
  <c r="C103"/>
  <c r="E102"/>
  <c r="H102" s="1"/>
  <c r="E101"/>
  <c r="H101" s="1"/>
  <c r="E100"/>
  <c r="H100" s="1"/>
  <c r="E99"/>
  <c r="H99" s="1"/>
  <c r="E98"/>
  <c r="H98" s="1"/>
  <c r="E97"/>
  <c r="H97" s="1"/>
  <c r="E96"/>
  <c r="H96" s="1"/>
  <c r="E95"/>
  <c r="H95" s="1"/>
  <c r="E94"/>
  <c r="G93"/>
  <c r="F93"/>
  <c r="D93"/>
  <c r="C93"/>
  <c r="E92"/>
  <c r="H92" s="1"/>
  <c r="E91"/>
  <c r="H91" s="1"/>
  <c r="E90"/>
  <c r="H90" s="1"/>
  <c r="E89"/>
  <c r="H89" s="1"/>
  <c r="E88"/>
  <c r="H88" s="1"/>
  <c r="E87"/>
  <c r="H87" s="1"/>
  <c r="E86"/>
  <c r="G85"/>
  <c r="F85"/>
  <c r="D85"/>
  <c r="D84" s="1"/>
  <c r="C85"/>
  <c r="E83"/>
  <c r="H83" s="1"/>
  <c r="E82"/>
  <c r="H82" s="1"/>
  <c r="E81"/>
  <c r="H81" s="1"/>
  <c r="E80"/>
  <c r="H80" s="1"/>
  <c r="E79"/>
  <c r="H79" s="1"/>
  <c r="E78"/>
  <c r="H78" s="1"/>
  <c r="E77"/>
  <c r="G76"/>
  <c r="G10" s="1"/>
  <c r="F76"/>
  <c r="D76"/>
  <c r="C76"/>
  <c r="E75"/>
  <c r="H75" s="1"/>
  <c r="E74"/>
  <c r="H74" s="1"/>
  <c r="E73"/>
  <c r="G72"/>
  <c r="F72"/>
  <c r="D72"/>
  <c r="C72"/>
  <c r="E71"/>
  <c r="H71" s="1"/>
  <c r="E70"/>
  <c r="H70" s="1"/>
  <c r="E69"/>
  <c r="H69" s="1"/>
  <c r="E68"/>
  <c r="H68" s="1"/>
  <c r="E67"/>
  <c r="H67" s="1"/>
  <c r="E66"/>
  <c r="H66" s="1"/>
  <c r="E65"/>
  <c r="E64"/>
  <c r="H64" s="1"/>
  <c r="G63"/>
  <c r="F63"/>
  <c r="D63"/>
  <c r="C63"/>
  <c r="E62"/>
  <c r="H62" s="1"/>
  <c r="E61"/>
  <c r="H61" s="1"/>
  <c r="E60"/>
  <c r="H60" s="1"/>
  <c r="G59"/>
  <c r="F59"/>
  <c r="D59"/>
  <c r="C59"/>
  <c r="E58"/>
  <c r="H58" s="1"/>
  <c r="E57"/>
  <c r="H57" s="1"/>
  <c r="E56"/>
  <c r="H56" s="1"/>
  <c r="E55"/>
  <c r="H55" s="1"/>
  <c r="E54"/>
  <c r="H54" s="1"/>
  <c r="E53"/>
  <c r="H53" s="1"/>
  <c r="E52"/>
  <c r="H52" s="1"/>
  <c r="E51"/>
  <c r="H51" s="1"/>
  <c r="E50"/>
  <c r="C49"/>
  <c r="E48"/>
  <c r="H48"/>
  <c r="E47"/>
  <c r="H47"/>
  <c r="E46"/>
  <c r="H46"/>
  <c r="E45"/>
  <c r="H45"/>
  <c r="E44"/>
  <c r="H44"/>
  <c r="E43"/>
  <c r="E42"/>
  <c r="H42" s="1"/>
  <c r="E41"/>
  <c r="H41" s="1"/>
  <c r="E40"/>
  <c r="H40" s="1"/>
  <c r="G39"/>
  <c r="F39"/>
  <c r="D39"/>
  <c r="C39"/>
  <c r="E38"/>
  <c r="H38" s="1"/>
  <c r="E37"/>
  <c r="H37" s="1"/>
  <c r="E36"/>
  <c r="H36" s="1"/>
  <c r="E35"/>
  <c r="H35" s="1"/>
  <c r="E34"/>
  <c r="H34" s="1"/>
  <c r="E33"/>
  <c r="E32"/>
  <c r="H32" s="1"/>
  <c r="E31"/>
  <c r="H31" s="1"/>
  <c r="E30"/>
  <c r="C29"/>
  <c r="E28"/>
  <c r="H28" s="1"/>
  <c r="E27"/>
  <c r="H27" s="1"/>
  <c r="E26"/>
  <c r="H26" s="1"/>
  <c r="E25"/>
  <c r="H25" s="1"/>
  <c r="E24"/>
  <c r="H24" s="1"/>
  <c r="E23"/>
  <c r="H23" s="1"/>
  <c r="E22"/>
  <c r="H22" s="1"/>
  <c r="E21"/>
  <c r="H21" s="1"/>
  <c r="E20"/>
  <c r="D19"/>
  <c r="D10" s="1"/>
  <c r="D159" s="1"/>
  <c r="C19"/>
  <c r="C10" s="1"/>
  <c r="E18"/>
  <c r="H18" s="1"/>
  <c r="E17"/>
  <c r="H17" s="1"/>
  <c r="E16"/>
  <c r="H16" s="1"/>
  <c r="E15"/>
  <c r="H15" s="1"/>
  <c r="E14"/>
  <c r="H14" s="1"/>
  <c r="E13"/>
  <c r="H13" s="1"/>
  <c r="E12"/>
  <c r="A2"/>
  <c r="E39"/>
  <c r="H147"/>
  <c r="H146" s="1"/>
  <c r="H43"/>
  <c r="D80" i="70"/>
  <c r="G80" s="1"/>
  <c r="D79"/>
  <c r="G79" s="1"/>
  <c r="D78"/>
  <c r="G78" s="1"/>
  <c r="D77"/>
  <c r="G77" s="1"/>
  <c r="D76"/>
  <c r="G76" s="1"/>
  <c r="D75"/>
  <c r="G75" s="1"/>
  <c r="D74"/>
  <c r="G74" s="1"/>
  <c r="F73"/>
  <c r="F81" s="1"/>
  <c r="E73"/>
  <c r="C73"/>
  <c r="B73"/>
  <c r="D72"/>
  <c r="G72" s="1"/>
  <c r="D71"/>
  <c r="G71" s="1"/>
  <c r="D70"/>
  <c r="G70" s="1"/>
  <c r="F69"/>
  <c r="E69"/>
  <c r="C69"/>
  <c r="B69"/>
  <c r="D69" s="1"/>
  <c r="D68"/>
  <c r="G68" s="1"/>
  <c r="D67"/>
  <c r="G67" s="1"/>
  <c r="D66"/>
  <c r="G66" s="1"/>
  <c r="D65"/>
  <c r="G65" s="1"/>
  <c r="D64"/>
  <c r="G64" s="1"/>
  <c r="D63"/>
  <c r="G63" s="1"/>
  <c r="D62"/>
  <c r="G62" s="1"/>
  <c r="F61"/>
  <c r="E61"/>
  <c r="C61"/>
  <c r="B61"/>
  <c r="D60"/>
  <c r="G60" s="1"/>
  <c r="D59"/>
  <c r="G59" s="1"/>
  <c r="D58"/>
  <c r="G58" s="1"/>
  <c r="F57"/>
  <c r="E57"/>
  <c r="C57"/>
  <c r="B57"/>
  <c r="D56"/>
  <c r="G56" s="1"/>
  <c r="D55"/>
  <c r="G55" s="1"/>
  <c r="D54"/>
  <c r="G54" s="1"/>
  <c r="D53"/>
  <c r="G53" s="1"/>
  <c r="D52"/>
  <c r="G52" s="1"/>
  <c r="D51"/>
  <c r="G51" s="1"/>
  <c r="D50"/>
  <c r="G50" s="1"/>
  <c r="D49"/>
  <c r="G49" s="1"/>
  <c r="D48"/>
  <c r="G48" s="1"/>
  <c r="B47"/>
  <c r="D47" s="1"/>
  <c r="D46"/>
  <c r="G46" s="1"/>
  <c r="D45"/>
  <c r="G45" s="1"/>
  <c r="D44"/>
  <c r="G44" s="1"/>
  <c r="D43"/>
  <c r="G43" s="1"/>
  <c r="D42"/>
  <c r="G42" s="1"/>
  <c r="D41"/>
  <c r="G41" s="1"/>
  <c r="D40"/>
  <c r="G40" s="1"/>
  <c r="D39"/>
  <c r="G39" s="1"/>
  <c r="D38"/>
  <c r="G38" s="1"/>
  <c r="F37"/>
  <c r="E37"/>
  <c r="C37"/>
  <c r="B37"/>
  <c r="D36"/>
  <c r="G36" s="1"/>
  <c r="D35"/>
  <c r="G35" s="1"/>
  <c r="D34"/>
  <c r="G34" s="1"/>
  <c r="D33"/>
  <c r="G33" s="1"/>
  <c r="D32"/>
  <c r="G32" s="1"/>
  <c r="D31"/>
  <c r="G31" s="1"/>
  <c r="D30"/>
  <c r="G30" s="1"/>
  <c r="D29"/>
  <c r="G29" s="1"/>
  <c r="D28"/>
  <c r="G28" s="1"/>
  <c r="B27"/>
  <c r="D27" s="1"/>
  <c r="D26"/>
  <c r="G26" s="1"/>
  <c r="D25"/>
  <c r="G25" s="1"/>
  <c r="D24"/>
  <c r="G24" s="1"/>
  <c r="D23"/>
  <c r="G23" s="1"/>
  <c r="D22"/>
  <c r="G22" s="1"/>
  <c r="D21"/>
  <c r="G21" s="1"/>
  <c r="D20"/>
  <c r="G20" s="1"/>
  <c r="D19"/>
  <c r="G19" s="1"/>
  <c r="D18"/>
  <c r="G18" s="1"/>
  <c r="C17"/>
  <c r="B17"/>
  <c r="D16"/>
  <c r="G16" s="1"/>
  <c r="D15"/>
  <c r="G15" s="1"/>
  <c r="D14"/>
  <c r="G14" s="1"/>
  <c r="D13"/>
  <c r="G13" s="1"/>
  <c r="D12"/>
  <c r="G12" s="1"/>
  <c r="D11"/>
  <c r="G11" s="1"/>
  <c r="D10"/>
  <c r="G10" s="1"/>
  <c r="D9"/>
  <c r="A5"/>
  <c r="A4"/>
  <c r="G69"/>
  <c r="I67" i="55"/>
  <c r="I68"/>
  <c r="I13"/>
  <c r="H31" i="67"/>
  <c r="F67" i="55"/>
  <c r="F68"/>
  <c r="F13"/>
  <c r="E31" i="67"/>
  <c r="A4"/>
  <c r="A3"/>
  <c r="G33"/>
  <c r="G36"/>
  <c r="G29" s="1"/>
  <c r="G51" s="1"/>
  <c r="G42"/>
  <c r="G48"/>
  <c r="C33"/>
  <c r="C36"/>
  <c r="C29" s="1"/>
  <c r="C42"/>
  <c r="C48"/>
  <c r="H30"/>
  <c r="H32"/>
  <c r="H34"/>
  <c r="H35"/>
  <c r="H37"/>
  <c r="H38"/>
  <c r="H36" s="1"/>
  <c r="H39"/>
  <c r="H40"/>
  <c r="H43"/>
  <c r="H44"/>
  <c r="H45"/>
  <c r="H46"/>
  <c r="H49"/>
  <c r="H48" s="1"/>
  <c r="F33"/>
  <c r="F29" s="1"/>
  <c r="F36"/>
  <c r="F42"/>
  <c r="F48"/>
  <c r="E30"/>
  <c r="E32"/>
  <c r="E34"/>
  <c r="E33" s="1"/>
  <c r="E35"/>
  <c r="E37"/>
  <c r="E36" s="1"/>
  <c r="E38"/>
  <c r="E39"/>
  <c r="E40"/>
  <c r="E43"/>
  <c r="E44"/>
  <c r="E45"/>
  <c r="E46"/>
  <c r="E49"/>
  <c r="E48" s="1"/>
  <c r="D33"/>
  <c r="D36"/>
  <c r="D42"/>
  <c r="D48"/>
  <c r="G13"/>
  <c r="G16"/>
  <c r="C13"/>
  <c r="C16"/>
  <c r="E16" s="1"/>
  <c r="F13"/>
  <c r="F16"/>
  <c r="D13"/>
  <c r="D16"/>
  <c r="D24" s="1"/>
  <c r="H23"/>
  <c r="E23"/>
  <c r="H22"/>
  <c r="E22"/>
  <c r="H21"/>
  <c r="E21"/>
  <c r="H20"/>
  <c r="E20"/>
  <c r="H19"/>
  <c r="H18"/>
  <c r="E18"/>
  <c r="H17"/>
  <c r="E17"/>
  <c r="H15"/>
  <c r="E15"/>
  <c r="H14"/>
  <c r="E14"/>
  <c r="H12"/>
  <c r="E12"/>
  <c r="H11"/>
  <c r="E11"/>
  <c r="H10"/>
  <c r="E10"/>
  <c r="H9"/>
  <c r="E9"/>
  <c r="A4" i="65"/>
  <c r="A4" i="50"/>
  <c r="A4" i="54"/>
  <c r="C10" i="52"/>
  <c r="C14"/>
  <c r="D31" i="65"/>
  <c r="G31" s="1"/>
  <c r="D30"/>
  <c r="G30" s="1"/>
  <c r="D29"/>
  <c r="G29" s="1"/>
  <c r="F28"/>
  <c r="F21" s="1"/>
  <c r="E28"/>
  <c r="E21" s="1"/>
  <c r="C28"/>
  <c r="B28"/>
  <c r="B21" s="1"/>
  <c r="B16"/>
  <c r="B9" s="1"/>
  <c r="D27"/>
  <c r="G27" s="1"/>
  <c r="D26"/>
  <c r="G26" s="1"/>
  <c r="D25"/>
  <c r="G25" s="1"/>
  <c r="D24"/>
  <c r="D22"/>
  <c r="G22" s="1"/>
  <c r="D23"/>
  <c r="D10"/>
  <c r="G10" s="1"/>
  <c r="D11"/>
  <c r="G11" s="1"/>
  <c r="D12"/>
  <c r="G12" s="1"/>
  <c r="D13"/>
  <c r="G13" s="1"/>
  <c r="D14"/>
  <c r="G14" s="1"/>
  <c r="D15"/>
  <c r="G15" s="1"/>
  <c r="D17"/>
  <c r="G17" s="1"/>
  <c r="D18"/>
  <c r="G18" s="1"/>
  <c r="D19"/>
  <c r="G19" s="1"/>
  <c r="C21"/>
  <c r="F16"/>
  <c r="F9" s="1"/>
  <c r="E16"/>
  <c r="E9" s="1"/>
  <c r="C16"/>
  <c r="C9" s="1"/>
  <c r="I39" i="55"/>
  <c r="I38" s="1"/>
  <c r="A4" i="53"/>
  <c r="A4" i="55" s="1"/>
  <c r="A5" i="71" s="1"/>
  <c r="E19" i="54"/>
  <c r="D19"/>
  <c r="C19"/>
  <c r="H31" i="55"/>
  <c r="G31"/>
  <c r="E31"/>
  <c r="D31"/>
  <c r="C57" i="51"/>
  <c r="B31"/>
  <c r="C77" i="62"/>
  <c r="B9" i="51"/>
  <c r="D29" i="61"/>
  <c r="G29" s="1"/>
  <c r="D28"/>
  <c r="G28" s="1"/>
  <c r="D27"/>
  <c r="G27" s="1"/>
  <c r="D26"/>
  <c r="G26" s="1"/>
  <c r="D25"/>
  <c r="G25"/>
  <c r="D24"/>
  <c r="G24"/>
  <c r="D23"/>
  <c r="G23"/>
  <c r="D22"/>
  <c r="D18"/>
  <c r="G18" s="1"/>
  <c r="D16"/>
  <c r="G16" s="1"/>
  <c r="D15"/>
  <c r="G15" s="1"/>
  <c r="D14"/>
  <c r="G14" s="1"/>
  <c r="D13"/>
  <c r="G13" s="1"/>
  <c r="D12"/>
  <c r="G12" s="1"/>
  <c r="D11"/>
  <c r="I79" i="55"/>
  <c r="I78"/>
  <c r="I73"/>
  <c r="I72" s="1"/>
  <c r="I66"/>
  <c r="I65"/>
  <c r="I64" s="1"/>
  <c r="I63"/>
  <c r="I62"/>
  <c r="I61"/>
  <c r="I60"/>
  <c r="I59" s="1"/>
  <c r="I58"/>
  <c r="I57"/>
  <c r="I56"/>
  <c r="I55"/>
  <c r="I54"/>
  <c r="I53"/>
  <c r="I52"/>
  <c r="I51"/>
  <c r="I42"/>
  <c r="I40"/>
  <c r="I41"/>
  <c r="C32" i="54"/>
  <c r="F32" s="1"/>
  <c r="A2" i="62"/>
  <c r="A2" i="61"/>
  <c r="F69" i="51"/>
  <c r="G25" i="52"/>
  <c r="G24" s="1"/>
  <c r="G26"/>
  <c r="G27"/>
  <c r="G16"/>
  <c r="G17"/>
  <c r="G23"/>
  <c r="G22"/>
  <c r="G21"/>
  <c r="G13"/>
  <c r="G12"/>
  <c r="E81" i="62"/>
  <c r="H81" s="1"/>
  <c r="E80"/>
  <c r="H80" s="1"/>
  <c r="E79"/>
  <c r="H79" s="1"/>
  <c r="E78"/>
  <c r="H78" s="1"/>
  <c r="E75"/>
  <c r="H75" s="1"/>
  <c r="E67"/>
  <c r="H67" s="1"/>
  <c r="H68"/>
  <c r="E69"/>
  <c r="H69"/>
  <c r="E70"/>
  <c r="H70"/>
  <c r="E71"/>
  <c r="H71"/>
  <c r="E72"/>
  <c r="H72"/>
  <c r="E73"/>
  <c r="H73"/>
  <c r="E74"/>
  <c r="H74"/>
  <c r="E65"/>
  <c r="H65"/>
  <c r="E64"/>
  <c r="H64"/>
  <c r="E63"/>
  <c r="E62"/>
  <c r="H62" s="1"/>
  <c r="E61"/>
  <c r="H61" s="1"/>
  <c r="E60"/>
  <c r="H60" s="1"/>
  <c r="E59"/>
  <c r="E56"/>
  <c r="H56" s="1"/>
  <c r="E55"/>
  <c r="H55" s="1"/>
  <c r="E54"/>
  <c r="H54" s="1"/>
  <c r="E53"/>
  <c r="E52"/>
  <c r="H52" s="1"/>
  <c r="E51"/>
  <c r="E50"/>
  <c r="H50" s="1"/>
  <c r="E49"/>
  <c r="E45"/>
  <c r="H45" s="1"/>
  <c r="E44"/>
  <c r="H44" s="1"/>
  <c r="E43"/>
  <c r="H43" s="1"/>
  <c r="E42"/>
  <c r="E39"/>
  <c r="H39" s="1"/>
  <c r="E38"/>
  <c r="H38" s="1"/>
  <c r="E37"/>
  <c r="H37" s="1"/>
  <c r="E36"/>
  <c r="E35"/>
  <c r="H35" s="1"/>
  <c r="E34"/>
  <c r="H34" s="1"/>
  <c r="E33"/>
  <c r="H33" s="1"/>
  <c r="E32"/>
  <c r="E31"/>
  <c r="H31" s="1"/>
  <c r="E28"/>
  <c r="H28" s="1"/>
  <c r="E27"/>
  <c r="H27" s="1"/>
  <c r="E25"/>
  <c r="H25"/>
  <c r="E24"/>
  <c r="H24"/>
  <c r="E22"/>
  <c r="E23"/>
  <c r="E19"/>
  <c r="H19" s="1"/>
  <c r="E18"/>
  <c r="H18" s="1"/>
  <c r="E17"/>
  <c r="H17" s="1"/>
  <c r="E16"/>
  <c r="H16" s="1"/>
  <c r="E15"/>
  <c r="H15" s="1"/>
  <c r="E14"/>
  <c r="H14" s="1"/>
  <c r="E12"/>
  <c r="H12" s="1"/>
  <c r="E13"/>
  <c r="H13" s="1"/>
  <c r="F12" i="55"/>
  <c r="D18"/>
  <c r="G42" i="51"/>
  <c r="F42"/>
  <c r="F20" i="52"/>
  <c r="F27" i="51"/>
  <c r="C25"/>
  <c r="C17"/>
  <c r="E45" i="54"/>
  <c r="F47" s="1"/>
  <c r="D45"/>
  <c r="F46" s="1"/>
  <c r="C45"/>
  <c r="F45" s="1"/>
  <c r="E42"/>
  <c r="F44" s="1"/>
  <c r="D42"/>
  <c r="F43" s="1"/>
  <c r="C42"/>
  <c r="F42" s="1"/>
  <c r="E32"/>
  <c r="F34" s="1"/>
  <c r="D32"/>
  <c r="F33" s="1"/>
  <c r="E10"/>
  <c r="E9" i="20"/>
  <c r="E15" i="54"/>
  <c r="E12" i="20"/>
  <c r="D15" i="54"/>
  <c r="D12" i="20"/>
  <c r="C15" i="54"/>
  <c r="C12" i="20"/>
  <c r="F15" i="54" s="1"/>
  <c r="D10"/>
  <c r="D9" i="20"/>
  <c r="D15" s="1"/>
  <c r="D19" s="1"/>
  <c r="D21" s="1"/>
  <c r="C10" i="54"/>
  <c r="C9" i="20"/>
  <c r="H22" i="62"/>
  <c r="H23"/>
  <c r="H32"/>
  <c r="H36"/>
  <c r="H42"/>
  <c r="H49"/>
  <c r="H53"/>
  <c r="H59"/>
  <c r="H63"/>
  <c r="C11"/>
  <c r="C21"/>
  <c r="C30"/>
  <c r="C41"/>
  <c r="C48"/>
  <c r="C58"/>
  <c r="C66"/>
  <c r="G11"/>
  <c r="G21"/>
  <c r="G30"/>
  <c r="G41"/>
  <c r="G48"/>
  <c r="G58"/>
  <c r="G66"/>
  <c r="G77"/>
  <c r="F11"/>
  <c r="F21"/>
  <c r="F30"/>
  <c r="F41"/>
  <c r="F48"/>
  <c r="F58"/>
  <c r="F47" s="1"/>
  <c r="F66"/>
  <c r="F77"/>
  <c r="D11"/>
  <c r="D21"/>
  <c r="D30"/>
  <c r="D41"/>
  <c r="D48"/>
  <c r="D58"/>
  <c r="D66"/>
  <c r="D77"/>
  <c r="C21" i="61"/>
  <c r="C31" s="1"/>
  <c r="F21"/>
  <c r="F31" s="1"/>
  <c r="D10" i="52"/>
  <c r="D14"/>
  <c r="E10"/>
  <c r="E14"/>
  <c r="F10"/>
  <c r="F14"/>
  <c r="F38" i="51"/>
  <c r="F31"/>
  <c r="F23"/>
  <c r="F19"/>
  <c r="F9"/>
  <c r="F55"/>
  <c r="F59"/>
  <c r="F63"/>
  <c r="F46" i="2"/>
  <c r="F40"/>
  <c r="F36"/>
  <c r="F18"/>
  <c r="G31" i="51"/>
  <c r="G27"/>
  <c r="G23"/>
  <c r="G55"/>
  <c r="G59"/>
  <c r="G63"/>
  <c r="G72" s="1"/>
  <c r="G69"/>
  <c r="G46" i="2"/>
  <c r="G50" s="1"/>
  <c r="G40"/>
  <c r="G36"/>
  <c r="G31"/>
  <c r="G18"/>
  <c r="B41" i="51"/>
  <c r="B38"/>
  <c r="B25"/>
  <c r="B17"/>
  <c r="C19" i="6"/>
  <c r="D19"/>
  <c r="E19"/>
  <c r="C38" i="51"/>
  <c r="C9"/>
  <c r="C31" i="2"/>
  <c r="C18"/>
  <c r="E21" i="61"/>
  <c r="E31" s="1"/>
  <c r="B21"/>
  <c r="B31" s="1"/>
  <c r="I14" i="52"/>
  <c r="K18" i="53"/>
  <c r="K17"/>
  <c r="K16"/>
  <c r="K15"/>
  <c r="K12"/>
  <c r="K11"/>
  <c r="K10"/>
  <c r="K9"/>
  <c r="F11" i="55"/>
  <c r="H40"/>
  <c r="G40"/>
  <c r="E40"/>
  <c r="D40"/>
  <c r="E18"/>
  <c r="H18"/>
  <c r="G18"/>
  <c r="J14" i="53"/>
  <c r="I14"/>
  <c r="H14"/>
  <c r="G14"/>
  <c r="F14"/>
  <c r="F8"/>
  <c r="F20" s="1"/>
  <c r="E14"/>
  <c r="D14"/>
  <c r="C14"/>
  <c r="B14"/>
  <c r="J8"/>
  <c r="J20" s="1"/>
  <c r="I8"/>
  <c r="I20" s="1"/>
  <c r="H8"/>
  <c r="H20" s="1"/>
  <c r="G8"/>
  <c r="G20" s="1"/>
  <c r="E8"/>
  <c r="E20" s="1"/>
  <c r="D8"/>
  <c r="D20" s="1"/>
  <c r="C8"/>
  <c r="B8"/>
  <c r="B20" s="1"/>
  <c r="A3" i="54"/>
  <c r="A3" i="55"/>
  <c r="A3" i="53"/>
  <c r="A3" i="52"/>
  <c r="A3" i="51"/>
  <c r="E78" i="54"/>
  <c r="E76"/>
  <c r="E82"/>
  <c r="E84"/>
  <c r="C79"/>
  <c r="C80"/>
  <c r="C76"/>
  <c r="C82"/>
  <c r="D78"/>
  <c r="D84"/>
  <c r="D82"/>
  <c r="D76"/>
  <c r="E66"/>
  <c r="E64"/>
  <c r="E62"/>
  <c r="E61"/>
  <c r="E58"/>
  <c r="D66"/>
  <c r="D64"/>
  <c r="D62"/>
  <c r="D61"/>
  <c r="D58"/>
  <c r="C61"/>
  <c r="C62"/>
  <c r="C58"/>
  <c r="C64"/>
  <c r="I37" i="55"/>
  <c r="I36"/>
  <c r="I35"/>
  <c r="I34"/>
  <c r="I33"/>
  <c r="I32"/>
  <c r="I30"/>
  <c r="I29"/>
  <c r="I28"/>
  <c r="I27"/>
  <c r="I26"/>
  <c r="I25"/>
  <c r="I24"/>
  <c r="I23"/>
  <c r="I22"/>
  <c r="I21"/>
  <c r="I20"/>
  <c r="I17"/>
  <c r="I16"/>
  <c r="I15"/>
  <c r="I14"/>
  <c r="I12"/>
  <c r="I11"/>
  <c r="F65"/>
  <c r="F64" s="1"/>
  <c r="F51"/>
  <c r="F52"/>
  <c r="F53"/>
  <c r="F54"/>
  <c r="F55"/>
  <c r="F56"/>
  <c r="F57"/>
  <c r="F58"/>
  <c r="F60"/>
  <c r="F59" s="1"/>
  <c r="F42"/>
  <c r="F41"/>
  <c r="F39"/>
  <c r="F38" s="1"/>
  <c r="F33"/>
  <c r="F34"/>
  <c r="F35"/>
  <c r="F36"/>
  <c r="F37"/>
  <c r="F14"/>
  <c r="F15"/>
  <c r="F16"/>
  <c r="F17"/>
  <c r="F20"/>
  <c r="F21"/>
  <c r="F22"/>
  <c r="F23"/>
  <c r="F24"/>
  <c r="F25"/>
  <c r="F26"/>
  <c r="F27"/>
  <c r="F28"/>
  <c r="F29"/>
  <c r="F30"/>
  <c r="F72"/>
  <c r="D80"/>
  <c r="E80"/>
  <c r="F79"/>
  <c r="F78"/>
  <c r="H80"/>
  <c r="H72"/>
  <c r="H50"/>
  <c r="H59"/>
  <c r="H64"/>
  <c r="H38"/>
  <c r="G80"/>
  <c r="G72"/>
  <c r="G64"/>
  <c r="G59"/>
  <c r="G70" s="1"/>
  <c r="G50"/>
  <c r="G38"/>
  <c r="E72"/>
  <c r="E64"/>
  <c r="E59"/>
  <c r="E50"/>
  <c r="E38"/>
  <c r="D72"/>
  <c r="D38"/>
  <c r="D50"/>
  <c r="D59"/>
  <c r="D64"/>
  <c r="C24" i="52"/>
  <c r="D24"/>
  <c r="E24"/>
  <c r="F24"/>
  <c r="C20"/>
  <c r="D20"/>
  <c r="G20" s="1"/>
  <c r="E20"/>
  <c r="I24"/>
  <c r="H24"/>
  <c r="I20"/>
  <c r="H20"/>
  <c r="I10"/>
  <c r="H10"/>
  <c r="H14"/>
  <c r="G9" i="38"/>
  <c r="G10"/>
  <c r="G11"/>
  <c r="G12"/>
  <c r="G13"/>
  <c r="D14"/>
  <c r="G14" s="1"/>
  <c r="D15"/>
  <c r="G15" s="1"/>
  <c r="D16"/>
  <c r="G16" s="1"/>
  <c r="D17"/>
  <c r="D25"/>
  <c r="D26"/>
  <c r="D27"/>
  <c r="D28"/>
  <c r="D29"/>
  <c r="D30"/>
  <c r="D18"/>
  <c r="D19"/>
  <c r="D20"/>
  <c r="D21"/>
  <c r="D22"/>
  <c r="D23"/>
  <c r="D24"/>
  <c r="A4" i="27"/>
  <c r="A4" i="20"/>
  <c r="A4" i="32"/>
  <c r="A4" i="42"/>
  <c r="B4" i="19"/>
  <c r="A4" i="16"/>
  <c r="A5" i="45"/>
  <c r="A5" i="44"/>
  <c r="A5" i="38"/>
  <c r="A5" i="37"/>
  <c r="A4" i="6"/>
  <c r="A4" i="24"/>
  <c r="A4" i="21"/>
  <c r="A4" i="13"/>
  <c r="A4" i="26"/>
  <c r="A4" i="23"/>
  <c r="A3" i="27"/>
  <c r="B3" i="20"/>
  <c r="A4" i="45"/>
  <c r="A3" i="32"/>
  <c r="A3" i="42"/>
  <c r="B3" i="19"/>
  <c r="A3" i="16"/>
  <c r="A3" i="24"/>
  <c r="A4" i="44"/>
  <c r="A4" i="38"/>
  <c r="A4" i="37"/>
  <c r="A3" i="21"/>
  <c r="A3" i="13"/>
  <c r="A3" i="26"/>
  <c r="A3" i="6"/>
  <c r="A3" i="23"/>
  <c r="A3" i="1"/>
  <c r="G18" i="38"/>
  <c r="G19"/>
  <c r="G20"/>
  <c r="G21"/>
  <c r="G22"/>
  <c r="G23"/>
  <c r="G24"/>
  <c r="G25"/>
  <c r="G26"/>
  <c r="G27"/>
  <c r="G28"/>
  <c r="G29"/>
  <c r="G30"/>
  <c r="G17"/>
  <c r="D39" i="42"/>
  <c r="G39" s="1"/>
  <c r="D38"/>
  <c r="G38" s="1"/>
  <c r="D37"/>
  <c r="G37" s="1"/>
  <c r="F23" i="45"/>
  <c r="E23"/>
  <c r="C23"/>
  <c r="B23"/>
  <c r="D61" i="1"/>
  <c r="C61"/>
  <c r="C54"/>
  <c r="C48"/>
  <c r="F20" i="20" s="1"/>
  <c r="C34" i="1"/>
  <c r="C44"/>
  <c r="C9" i="24"/>
  <c r="C29"/>
  <c r="D54" i="1"/>
  <c r="D48"/>
  <c r="D34"/>
  <c r="D44"/>
  <c r="D20"/>
  <c r="D17"/>
  <c r="D8"/>
  <c r="C20"/>
  <c r="C17"/>
  <c r="C8"/>
  <c r="D13" i="42"/>
  <c r="G13" s="1"/>
  <c r="D12"/>
  <c r="G12" s="1"/>
  <c r="D11"/>
  <c r="G11" s="1"/>
  <c r="D22"/>
  <c r="G22" s="1"/>
  <c r="G21"/>
  <c r="D20"/>
  <c r="G20" s="1"/>
  <c r="D19"/>
  <c r="G19" s="1"/>
  <c r="D18"/>
  <c r="G18" s="1"/>
  <c r="D17"/>
  <c r="G17" s="1"/>
  <c r="D16"/>
  <c r="G16" s="1"/>
  <c r="D15"/>
  <c r="G15" s="1"/>
  <c r="D26"/>
  <c r="G26" s="1"/>
  <c r="D25"/>
  <c r="G25" s="1"/>
  <c r="D24"/>
  <c r="G24" s="1"/>
  <c r="D29"/>
  <c r="G29" s="1"/>
  <c r="D28"/>
  <c r="G28" s="1"/>
  <c r="D36"/>
  <c r="D35" s="1"/>
  <c r="D33"/>
  <c r="G33" s="1"/>
  <c r="D32"/>
  <c r="G32" s="1"/>
  <c r="D31"/>
  <c r="G31"/>
  <c r="D34"/>
  <c r="G34"/>
  <c r="F35"/>
  <c r="E35"/>
  <c r="C35"/>
  <c r="B35"/>
  <c r="F30"/>
  <c r="E30"/>
  <c r="C30"/>
  <c r="B30"/>
  <c r="F27"/>
  <c r="E27"/>
  <c r="C27"/>
  <c r="B27"/>
  <c r="F23"/>
  <c r="E23"/>
  <c r="C23"/>
  <c r="B23"/>
  <c r="F14"/>
  <c r="E14"/>
  <c r="C14"/>
  <c r="B14"/>
  <c r="F10"/>
  <c r="E10"/>
  <c r="C10"/>
  <c r="B10"/>
  <c r="D30" i="24"/>
  <c r="E65" i="23"/>
  <c r="D56"/>
  <c r="D51"/>
  <c r="C56"/>
  <c r="C51"/>
  <c r="E27" i="20"/>
  <c r="D27"/>
  <c r="C27"/>
  <c r="D32" i="19"/>
  <c r="C32"/>
  <c r="C20"/>
  <c r="E30" i="16"/>
  <c r="E29"/>
  <c r="E28"/>
  <c r="E27"/>
  <c r="E26"/>
  <c r="E25"/>
  <c r="E24"/>
  <c r="E23"/>
  <c r="E22"/>
  <c r="E21"/>
  <c r="E10"/>
  <c r="E11"/>
  <c r="E12"/>
  <c r="E13"/>
  <c r="E14"/>
  <c r="E15"/>
  <c r="E16"/>
  <c r="E17"/>
  <c r="E18"/>
  <c r="E9"/>
  <c r="D31"/>
  <c r="D19"/>
  <c r="D32" s="1"/>
  <c r="C31"/>
  <c r="C19"/>
  <c r="G11" i="45"/>
  <c r="G13"/>
  <c r="G15"/>
  <c r="G17"/>
  <c r="G19"/>
  <c r="G21"/>
  <c r="D11"/>
  <c r="D12"/>
  <c r="G12" s="1"/>
  <c r="D13"/>
  <c r="D15"/>
  <c r="D16"/>
  <c r="G16" s="1"/>
  <c r="D17"/>
  <c r="D18"/>
  <c r="G18" s="1"/>
  <c r="D19"/>
  <c r="D20"/>
  <c r="G20" s="1"/>
  <c r="D21"/>
  <c r="D22"/>
  <c r="G22" s="1"/>
  <c r="D10"/>
  <c r="G10" s="1"/>
  <c r="F15" i="44"/>
  <c r="E15"/>
  <c r="C15"/>
  <c r="B15"/>
  <c r="D15" s="1"/>
  <c r="D11"/>
  <c r="G11"/>
  <c r="D12"/>
  <c r="G12"/>
  <c r="D13"/>
  <c r="G13"/>
  <c r="F27" i="6"/>
  <c r="G27" s="1"/>
  <c r="F28"/>
  <c r="G28" s="1"/>
  <c r="F26"/>
  <c r="G26" s="1"/>
  <c r="F25"/>
  <c r="G25" s="1"/>
  <c r="F24"/>
  <c r="G24" s="1"/>
  <c r="F23"/>
  <c r="G23" s="1"/>
  <c r="F22"/>
  <c r="G22" s="1"/>
  <c r="F21"/>
  <c r="G21" s="1"/>
  <c r="F20"/>
  <c r="G20" s="1"/>
  <c r="F12"/>
  <c r="G12" s="1"/>
  <c r="F13"/>
  <c r="G13" s="1"/>
  <c r="F14"/>
  <c r="G14" s="1"/>
  <c r="F15"/>
  <c r="G15" s="1"/>
  <c r="F16"/>
  <c r="G16" s="1"/>
  <c r="F17"/>
  <c r="G17" s="1"/>
  <c r="B15" i="37"/>
  <c r="D15" s="1"/>
  <c r="G13"/>
  <c r="G12"/>
  <c r="D11"/>
  <c r="G11" s="1"/>
  <c r="D10"/>
  <c r="G10" s="1"/>
  <c r="D9"/>
  <c r="G9" s="1"/>
  <c r="D9" i="21"/>
  <c r="D17"/>
  <c r="C10" i="6"/>
  <c r="F10" s="1"/>
  <c r="D40" i="23"/>
  <c r="D44"/>
  <c r="D48" s="1"/>
  <c r="D8"/>
  <c r="D20"/>
  <c r="C40"/>
  <c r="C44"/>
  <c r="C8"/>
  <c r="F50" i="55"/>
  <c r="F70" s="1"/>
  <c r="I50"/>
  <c r="H51" i="62"/>
  <c r="E58"/>
  <c r="G24" i="65"/>
  <c r="K14" i="53"/>
  <c r="E66" i="62"/>
  <c r="D29" i="67"/>
  <c r="C33" i="2"/>
  <c r="C24" i="67"/>
  <c r="E49" i="54"/>
  <c r="G22" i="61"/>
  <c r="D21"/>
  <c r="E31" i="16"/>
  <c r="F11" i="54"/>
  <c r="H33" i="67"/>
  <c r="D44" i="55"/>
  <c r="D16" i="65"/>
  <c r="H13" i="67"/>
  <c r="G23" i="65"/>
  <c r="G11" i="61" l="1"/>
  <c r="G10" s="1"/>
  <c r="D10"/>
  <c r="B81" i="70"/>
  <c r="D23" i="45"/>
  <c r="D17" i="70"/>
  <c r="E11" i="71"/>
  <c r="D20" i="72"/>
  <c r="G20"/>
  <c r="G14" i="42"/>
  <c r="D27" i="1"/>
  <c r="G44" i="55"/>
  <c r="E30" i="62"/>
  <c r="D49" i="54"/>
  <c r="C27" i="1"/>
  <c r="C64"/>
  <c r="I9" i="52"/>
  <c r="I19" s="1"/>
  <c r="D70" i="55"/>
  <c r="F40"/>
  <c r="D86" i="54"/>
  <c r="D88" s="1"/>
  <c r="C78"/>
  <c r="H44" i="55"/>
  <c r="C32" i="65"/>
  <c r="F32"/>
  <c r="E103" i="71"/>
  <c r="E49"/>
  <c r="H103"/>
  <c r="H123"/>
  <c r="E146"/>
  <c r="F10"/>
  <c r="E23" i="54"/>
  <c r="E25" s="1"/>
  <c r="E27" s="1"/>
  <c r="E36" s="1"/>
  <c r="C15" i="20"/>
  <c r="C19" s="1"/>
  <c r="C21" s="1"/>
  <c r="E8" i="6"/>
  <c r="B7" i="74"/>
  <c r="G15" i="44"/>
  <c r="G15" i="37"/>
  <c r="G23" i="45"/>
  <c r="E19" i="71"/>
  <c r="H30"/>
  <c r="E29"/>
  <c r="C81" i="70"/>
  <c r="D47" i="62"/>
  <c r="C10"/>
  <c r="E123" i="71"/>
  <c r="E59"/>
  <c r="H94"/>
  <c r="H93" s="1"/>
  <c r="E93"/>
  <c r="H114"/>
  <c r="H113" s="1"/>
  <c r="E113"/>
  <c r="H134"/>
  <c r="H133" s="1"/>
  <c r="E133"/>
  <c r="H29" i="67"/>
  <c r="E24"/>
  <c r="H73" i="71"/>
  <c r="E72"/>
  <c r="H138"/>
  <c r="E137"/>
  <c r="C45" i="72"/>
  <c r="G33" i="2"/>
  <c r="G52" s="1"/>
  <c r="H53" s="1"/>
  <c r="F46" i="51"/>
  <c r="F57" s="1"/>
  <c r="F9" i="52"/>
  <c r="F19" s="1"/>
  <c r="D9"/>
  <c r="D19" s="1"/>
  <c r="E32" i="65"/>
  <c r="F24" i="67"/>
  <c r="D6" i="21" s="1"/>
  <c r="D23" s="1"/>
  <c r="H59" i="71"/>
  <c r="C84"/>
  <c r="F84"/>
  <c r="D10" i="72"/>
  <c r="G10" s="1"/>
  <c r="D40"/>
  <c r="G40" s="1"/>
  <c r="F33" i="2"/>
  <c r="C49" i="54"/>
  <c r="F17"/>
  <c r="D51" i="67"/>
  <c r="E9" i="52"/>
  <c r="E19" s="1"/>
  <c r="G10" i="6"/>
  <c r="D31" i="61"/>
  <c r="H33" s="1"/>
  <c r="H12" i="71"/>
  <c r="H11" s="1"/>
  <c r="H50"/>
  <c r="H49" s="1"/>
  <c r="B45" i="72"/>
  <c r="D45" s="1"/>
  <c r="E21" i="62"/>
  <c r="F40" i="42"/>
  <c r="F80" i="55"/>
  <c r="G24" i="67"/>
  <c r="H24" s="1"/>
  <c r="G84" i="71"/>
  <c r="E45" i="72"/>
  <c r="G45" s="1"/>
  <c r="F39" i="75"/>
  <c r="E40" i="42"/>
  <c r="H70" i="55"/>
  <c r="C86" i="54"/>
  <c r="C88" s="1"/>
  <c r="C20" i="53"/>
  <c r="F19" i="6"/>
  <c r="H19" s="1"/>
  <c r="B46" i="51"/>
  <c r="B59" s="1"/>
  <c r="I80" i="55"/>
  <c r="E44"/>
  <c r="B32" i="65"/>
  <c r="F45" i="72"/>
  <c r="E60" i="54"/>
  <c r="E68" s="1"/>
  <c r="E70" s="1"/>
  <c r="F16"/>
  <c r="E15" i="20"/>
  <c r="E19" s="1"/>
  <c r="E21" s="1"/>
  <c r="D40" i="80"/>
  <c r="C33" i="19"/>
  <c r="H42" i="67"/>
  <c r="H51" s="1"/>
  <c r="F29" i="80"/>
  <c r="F50" i="2"/>
  <c r="C159" i="71"/>
  <c r="G10" i="62"/>
  <c r="G9" i="70"/>
  <c r="C40" i="42"/>
  <c r="D37" i="23"/>
  <c r="H35" i="61"/>
  <c r="H32"/>
  <c r="H11" i="62"/>
  <c r="H75" i="55"/>
  <c r="D64" i="1"/>
  <c r="K20" i="53"/>
  <c r="G47" i="62"/>
  <c r="H30"/>
  <c r="I70" i="55"/>
  <c r="E13" i="67"/>
  <c r="E29"/>
  <c r="D9" i="65"/>
  <c r="E77" i="62"/>
  <c r="G21" i="61"/>
  <c r="E11" i="62"/>
  <c r="D28" i="65"/>
  <c r="D21" s="1"/>
  <c r="D10" i="42"/>
  <c r="D30"/>
  <c r="D14"/>
  <c r="E41" i="62"/>
  <c r="K8" i="53"/>
  <c r="C32" i="16"/>
  <c r="E19"/>
  <c r="C61" i="23"/>
  <c r="D61"/>
  <c r="B40" i="42"/>
  <c r="G23"/>
  <c r="G10"/>
  <c r="H9" i="52"/>
  <c r="H19" s="1"/>
  <c r="E70" i="55"/>
  <c r="F18"/>
  <c r="F31"/>
  <c r="I18"/>
  <c r="I44" s="1"/>
  <c r="I75" s="1"/>
  <c r="I31"/>
  <c r="E86" i="54"/>
  <c r="E88" s="1"/>
  <c r="G75" i="55"/>
  <c r="C46" i="51"/>
  <c r="C59" s="1"/>
  <c r="H59" s="1"/>
  <c r="D10" i="62"/>
  <c r="D83" s="1"/>
  <c r="F10"/>
  <c r="F83" s="1"/>
  <c r="C47"/>
  <c r="H21"/>
  <c r="D23" i="54"/>
  <c r="D25" s="1"/>
  <c r="D27" s="1"/>
  <c r="D36" s="1"/>
  <c r="E48" i="62"/>
  <c r="E47" s="1"/>
  <c r="H66"/>
  <c r="G10" i="52"/>
  <c r="J11" s="1"/>
  <c r="G14"/>
  <c r="J15" s="1"/>
  <c r="G28" i="65"/>
  <c r="G21" s="1"/>
  <c r="C9" i="52"/>
  <c r="C19" s="1"/>
  <c r="H16" i="67"/>
  <c r="E42"/>
  <c r="E51" s="1"/>
  <c r="H33" i="71"/>
  <c r="H65"/>
  <c r="E63"/>
  <c r="H77"/>
  <c r="H76" s="1"/>
  <c r="E76"/>
  <c r="H86"/>
  <c r="E85"/>
  <c r="H137"/>
  <c r="E150"/>
  <c r="H153"/>
  <c r="H150" s="1"/>
  <c r="B28" i="74"/>
  <c r="B47"/>
  <c r="G17" i="70"/>
  <c r="G27"/>
  <c r="D37"/>
  <c r="G37" s="1"/>
  <c r="G47"/>
  <c r="D57"/>
  <c r="G57" s="1"/>
  <c r="D61"/>
  <c r="G61" s="1"/>
  <c r="E81"/>
  <c r="D73"/>
  <c r="G73" s="1"/>
  <c r="C28" i="74"/>
  <c r="C47"/>
  <c r="G46" i="51"/>
  <c r="G57" s="1"/>
  <c r="G73" s="1"/>
  <c r="F72"/>
  <c r="G30" i="42"/>
  <c r="G27"/>
  <c r="H41" i="62"/>
  <c r="H48"/>
  <c r="H77"/>
  <c r="H63" i="71"/>
  <c r="H72"/>
  <c r="H58" i="62"/>
  <c r="G16" i="65"/>
  <c r="G9" s="1"/>
  <c r="H39" i="71"/>
  <c r="H85"/>
  <c r="H84" s="1"/>
  <c r="D23" i="42"/>
  <c r="D27"/>
  <c r="C60" i="54"/>
  <c r="C68" s="1"/>
  <c r="C70" s="1"/>
  <c r="D60"/>
  <c r="D68" s="1"/>
  <c r="D70" s="1"/>
  <c r="F12"/>
  <c r="H20" i="71"/>
  <c r="H19" s="1"/>
  <c r="D33" i="19"/>
  <c r="E32" i="16"/>
  <c r="C51" i="67"/>
  <c r="H52" s="1"/>
  <c r="G36" i="42"/>
  <c r="G35" s="1"/>
  <c r="C48" i="23"/>
  <c r="F10" i="54"/>
  <c r="F51" i="67"/>
  <c r="C23" i="54"/>
  <c r="C25" s="1"/>
  <c r="C27" s="1"/>
  <c r="C36" s="1"/>
  <c r="I47" i="55"/>
  <c r="D75"/>
  <c r="J86" s="1"/>
  <c r="J10" i="52"/>
  <c r="C37" i="23"/>
  <c r="E39" i="75"/>
  <c r="J14" i="52"/>
  <c r="D8" i="6"/>
  <c r="C8"/>
  <c r="F11" i="80"/>
  <c r="C22"/>
  <c r="C40" s="1"/>
  <c r="B22"/>
  <c r="B40" s="1"/>
  <c r="B33" i="2"/>
  <c r="D81" i="70" l="1"/>
  <c r="H10" i="71"/>
  <c r="H159" s="1"/>
  <c r="H29"/>
  <c r="E10"/>
  <c r="I84" i="62"/>
  <c r="C63" i="23"/>
  <c r="C66" s="1"/>
  <c r="F159" i="71"/>
  <c r="G159"/>
  <c r="I160" s="1"/>
  <c r="C66" i="1"/>
  <c r="G40" i="42"/>
  <c r="E6" i="21"/>
  <c r="J21" i="52"/>
  <c r="H73" i="51"/>
  <c r="H31" i="38"/>
  <c r="G81" i="70"/>
  <c r="C83" i="62"/>
  <c r="I83" s="1"/>
  <c r="H46" i="72"/>
  <c r="F44" i="55"/>
  <c r="F75" s="1"/>
  <c r="J88" s="1"/>
  <c r="H16" i="44"/>
  <c r="G31" i="61"/>
  <c r="H36" s="1"/>
  <c r="E75" i="55"/>
  <c r="G9" i="52"/>
  <c r="G19" s="1"/>
  <c r="J20" s="1"/>
  <c r="F52" i="2"/>
  <c r="H52" s="1"/>
  <c r="H25" i="67"/>
  <c r="H26" i="45"/>
  <c r="H44" i="42"/>
  <c r="G83" i="62"/>
  <c r="I88" s="1"/>
  <c r="I87"/>
  <c r="H26" i="37"/>
  <c r="H32" i="38"/>
  <c r="I156" i="71"/>
  <c r="H24" i="45"/>
  <c r="H18" i="44"/>
  <c r="E66" i="23"/>
  <c r="G32" i="65"/>
  <c r="F73" i="51"/>
  <c r="E66" i="1"/>
  <c r="D63" i="23"/>
  <c r="D66" s="1"/>
  <c r="D66" i="1"/>
  <c r="I159" i="71"/>
  <c r="H34" i="61"/>
  <c r="H10" i="62"/>
  <c r="H19" i="44"/>
  <c r="H34" i="38"/>
  <c r="F12" i="20"/>
  <c r="E84" i="71"/>
  <c r="H29" i="37"/>
  <c r="H43" i="42"/>
  <c r="D40"/>
  <c r="H48" i="72"/>
  <c r="H23" i="45"/>
  <c r="C6" i="24"/>
  <c r="H47" i="72"/>
  <c r="H35" i="38"/>
  <c r="E10" i="62"/>
  <c r="E83" s="1"/>
  <c r="I86" s="1"/>
  <c r="D32" i="65"/>
  <c r="H27" i="45"/>
  <c r="F9" i="20"/>
  <c r="I155" i="71"/>
  <c r="H47" i="62"/>
  <c r="H15" i="44"/>
  <c r="H45" i="72"/>
  <c r="H15" i="37"/>
  <c r="H40" i="42"/>
  <c r="G39" i="75"/>
  <c r="G19" i="6"/>
  <c r="G8" s="1"/>
  <c r="H10"/>
  <c r="F8"/>
  <c r="H8" s="1"/>
  <c r="F40" i="80"/>
  <c r="G40" s="1"/>
  <c r="F22"/>
  <c r="G22" s="1"/>
  <c r="H60" i="51"/>
  <c r="E159" i="71" l="1"/>
  <c r="I157" s="1"/>
  <c r="J81" i="55"/>
  <c r="J87"/>
  <c r="H74" i="51"/>
  <c r="H42" i="42"/>
  <c r="H83" i="62"/>
  <c r="I89" s="1"/>
  <c r="D6" i="24"/>
  <c r="C38"/>
  <c r="D38" s="1"/>
  <c r="H25" i="45"/>
  <c r="H33" i="38"/>
  <c r="H17" i="44"/>
  <c r="H27" i="37"/>
  <c r="H49" i="72" l="1"/>
  <c r="H28" i="45"/>
  <c r="H20" i="44"/>
  <c r="H36" i="38"/>
  <c r="H22" i="44"/>
  <c r="H30" i="37"/>
  <c r="H45" i="42"/>
  <c r="I158" i="71"/>
</calcChain>
</file>

<file path=xl/sharedStrings.xml><?xml version="1.0" encoding="utf-8"?>
<sst xmlns="http://schemas.openxmlformats.org/spreadsheetml/2006/main" count="2014" uniqueCount="1346">
  <si>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</si>
  <si>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</si>
  <si>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</si>
  <si>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</si>
  <si>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</si>
  <si>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</si>
  <si>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</si>
  <si>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</si>
  <si>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</si>
  <si>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</si>
  <si>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</si>
  <si>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</si>
  <si>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</si>
  <si>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</si>
  <si>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</si>
  <si>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</si>
  <si>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</si>
  <si>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</si>
  <si>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</si>
  <si>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</si>
  <si>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</si>
  <si>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Anexo</t>
  </si>
  <si>
    <t>Análisis de variaciones Programático-Presupuestal</t>
  </si>
  <si>
    <t>Sistema Estatal de Evaluación</t>
  </si>
  <si>
    <t>Estado de Situación Financiera</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</si>
  <si>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</si>
  <si>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</si>
  <si>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</si>
  <si>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</si>
  <si>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</si>
  <si>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</si>
  <si>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</si>
  <si>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</si>
  <si>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</si>
  <si>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</si>
  <si>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</si>
  <si>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</si>
  <si>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</si>
  <si>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</si>
  <si>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</si>
  <si>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</si>
  <si>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</si>
  <si>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</si>
  <si>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</si>
  <si>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</si>
  <si>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</si>
  <si>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</si>
  <si>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</si>
  <si>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</si>
  <si>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</si>
  <si>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</si>
  <si>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</si>
  <si>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</si>
  <si>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</si>
  <si>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</si>
  <si>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</si>
  <si>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</si>
  <si>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</si>
  <si>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</si>
  <si>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</si>
  <si>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</si>
  <si>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</si>
  <si>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</si>
  <si>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</si>
  <si>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</si>
  <si>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</si>
  <si>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</si>
  <si>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</si>
  <si>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</si>
  <si>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</si>
  <si>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</si>
  <si>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</si>
  <si>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</si>
  <si>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</si>
  <si>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</si>
  <si>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</si>
  <si>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</si>
  <si>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</si>
  <si>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</si>
  <si>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</si>
  <si>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</si>
  <si>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</si>
  <si>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</si>
  <si>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</si>
  <si>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</si>
  <si>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</si>
  <si>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</si>
  <si>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</si>
  <si>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</si>
  <si>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</si>
  <si>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</si>
  <si>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</si>
  <si>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</si>
  <si>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</si>
  <si>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</si>
  <si>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</si>
  <si>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</si>
  <si>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</si>
  <si>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</si>
  <si>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</si>
  <si>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</si>
  <si>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</si>
  <si>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</si>
  <si>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</si>
  <si>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</si>
  <si>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</si>
  <si>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</si>
  <si>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</si>
  <si>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</si>
  <si>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</si>
  <si>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</si>
  <si>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</si>
  <si>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</si>
  <si>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</si>
  <si>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</si>
  <si>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</si>
  <si>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</si>
  <si>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</si>
  <si>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</si>
  <si>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</si>
  <si>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</si>
  <si>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</si>
  <si>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</si>
  <si>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</si>
  <si>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</si>
  <si>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</si>
  <si>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</si>
  <si>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</si>
  <si>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</si>
  <si>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</si>
  <si>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</si>
  <si>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</si>
  <si>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</si>
  <si>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</si>
  <si>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</si>
  <si>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</si>
  <si>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</si>
  <si>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</si>
  <si>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</si>
  <si>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</si>
  <si>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</si>
  <si>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</si>
  <si>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</si>
  <si>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</si>
  <si>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</si>
  <si>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</si>
  <si>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</si>
  <si>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</si>
  <si>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</si>
  <si>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</si>
  <si>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</si>
  <si>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</si>
  <si>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</si>
  <si>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</si>
  <si>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</si>
  <si>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</si>
  <si>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</si>
  <si>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</si>
  <si>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</si>
  <si>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</si>
  <si>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</si>
  <si>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</si>
  <si>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</si>
  <si>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</si>
  <si>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</si>
  <si>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</si>
  <si>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</si>
  <si>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</si>
  <si>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</si>
  <si>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</si>
  <si>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</si>
  <si>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</si>
  <si>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</si>
  <si>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</si>
  <si>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</si>
  <si>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</si>
  <si>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</si>
  <si>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</si>
  <si>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</si>
  <si>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</si>
  <si>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</si>
  <si>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</si>
  <si>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</si>
  <si>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</si>
  <si>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</si>
  <si>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</si>
  <si>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</si>
  <si>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</si>
  <si>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</si>
  <si>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</si>
  <si>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</si>
  <si>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</si>
  <si>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</si>
  <si>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</si>
  <si>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</si>
  <si>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</si>
  <si>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</si>
  <si>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</si>
  <si>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</si>
  <si>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</si>
  <si>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 xml:space="preserve">                                                                    (PESOS)</t>
  </si>
  <si>
    <t>INGRESOS Y OTROS BENEFICIOS</t>
  </si>
  <si>
    <t>Ingresos de la Gestión:</t>
  </si>
  <si>
    <t>Impuestos</t>
  </si>
  <si>
    <t>Cuotas y Aportaciones de Seguridad Social</t>
  </si>
  <si>
    <t xml:space="preserve">Contribuciones de Mejoras </t>
  </si>
  <si>
    <t>Derechos</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</si>
  <si>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</si>
  <si>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</si>
  <si>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</si>
  <si>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</si>
  <si>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</si>
  <si>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</si>
  <si>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</si>
  <si>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</si>
  <si>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</si>
  <si>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</si>
  <si>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</si>
  <si>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</si>
  <si>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</si>
  <si>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</si>
  <si>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</si>
  <si>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</si>
  <si>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</si>
  <si>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</si>
  <si>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</si>
  <si>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</si>
  <si>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</si>
  <si>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</si>
  <si>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</si>
  <si>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</si>
  <si>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</si>
  <si>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</si>
  <si>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</si>
  <si>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</si>
  <si>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</si>
  <si>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</si>
  <si>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</si>
  <si>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</si>
  <si>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</si>
  <si>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</si>
  <si>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</si>
  <si>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</si>
  <si>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</si>
  <si>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</si>
  <si>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</si>
  <si>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</si>
  <si>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</si>
  <si>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</si>
  <si>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</si>
  <si>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</si>
  <si>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</si>
  <si>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</si>
  <si>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</si>
  <si>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</si>
  <si>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</si>
  <si>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</si>
  <si>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</si>
  <si>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</si>
  <si>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</si>
  <si>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</si>
  <si>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</si>
  <si>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</si>
  <si>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</si>
  <si>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</si>
  <si>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</si>
  <si>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</si>
  <si>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</si>
  <si>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</si>
  <si>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</si>
  <si>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</si>
  <si>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</si>
  <si>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</si>
  <si>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</si>
  <si>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</si>
  <si>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</si>
  <si>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</si>
  <si>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</si>
  <si>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</si>
  <si>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</si>
  <si>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</si>
  <si>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</si>
  <si>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</si>
  <si>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</si>
  <si>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</si>
  <si>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</si>
  <si>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</si>
  <si>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</si>
  <si>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</si>
  <si>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</si>
  <si>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</si>
  <si>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</si>
  <si>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</si>
  <si>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</si>
  <si>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 xml:space="preserve">       (PESOS)</t>
  </si>
  <si>
    <t>Saldo
Inicial
1</t>
  </si>
  <si>
    <t>Cargos del Periodo
2</t>
  </si>
  <si>
    <t>Abonos del Periodo
3</t>
  </si>
  <si>
    <t>Saldo
Final
4 (1+2-3)</t>
  </si>
  <si>
    <t>Variación del Periodo
(4-1)</t>
  </si>
  <si>
    <t xml:space="preserve">     (PESOS)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</si>
  <si>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</si>
  <si>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</si>
  <si>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</si>
  <si>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</si>
  <si>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</si>
  <si>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</si>
  <si>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</si>
  <si>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</si>
  <si>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</si>
  <si>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</si>
  <si>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</si>
  <si>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</si>
  <si>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</si>
  <si>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</si>
  <si>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</si>
  <si>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</si>
  <si>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</si>
  <si>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</si>
  <si>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</si>
  <si>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</si>
  <si>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</si>
  <si>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</si>
  <si>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</si>
  <si>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</si>
  <si>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</si>
  <si>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</si>
  <si>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</si>
  <si>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</si>
  <si>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</si>
  <si>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</si>
  <si>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</si>
  <si>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</si>
  <si>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</si>
  <si>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</si>
  <si>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</si>
  <si>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</si>
  <si>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</si>
  <si>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</si>
  <si>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</si>
  <si>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</si>
  <si>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</si>
  <si>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</si>
  <si>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</si>
  <si>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</si>
  <si>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</si>
  <si>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</si>
  <si>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</si>
  <si>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</si>
  <si>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</si>
  <si>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</si>
  <si>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</si>
  <si>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</si>
  <si>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</si>
  <si>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</si>
  <si>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</si>
  <si>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</si>
  <si>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</si>
  <si>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</si>
  <si>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</si>
  <si>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</si>
  <si>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</si>
  <si>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</si>
  <si>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</si>
  <si>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</si>
  <si>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</si>
  <si>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</si>
  <si>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</si>
  <si>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</si>
  <si>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</si>
  <si>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</si>
  <si>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</si>
  <si>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</si>
  <si>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</si>
  <si>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</si>
  <si>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</si>
  <si>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</si>
  <si>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</si>
  <si>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</si>
  <si>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</si>
  <si>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</si>
  <si>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</si>
  <si>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</si>
  <si>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</si>
  <si>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</si>
  <si>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</si>
  <si>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</si>
  <si>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</si>
  <si>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</si>
  <si>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</si>
  <si>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</si>
  <si>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</si>
  <si>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</si>
  <si>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</si>
  <si>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</si>
  <si>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</si>
  <si>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</si>
  <si>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</si>
  <si>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</si>
  <si>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</si>
  <si>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</si>
  <si>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</si>
  <si>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</si>
  <si>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</si>
  <si>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</si>
  <si>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</si>
  <si>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</si>
  <si>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</si>
  <si>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</si>
  <si>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</si>
  <si>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</si>
  <si>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</si>
  <si>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</si>
  <si>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</si>
  <si>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</si>
  <si>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</si>
  <si>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</si>
  <si>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</si>
  <si>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</si>
  <si>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</si>
  <si>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</si>
  <si>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</si>
  <si>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</si>
  <si>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</si>
  <si>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</si>
  <si>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</si>
  <si>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</si>
  <si>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</si>
  <si>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</si>
  <si>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</si>
  <si>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</si>
  <si>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Rubros de los Ingresos</t>
  </si>
  <si>
    <t>Ingresos Estimado Original  Anual</t>
  </si>
  <si>
    <t>Ampliaciones y Reducciones           (+ ó -)</t>
  </si>
  <si>
    <t>Ingresos Modificado    Anual</t>
  </si>
  <si>
    <t>Ingresos Devengado Acumulado</t>
  </si>
  <si>
    <t>Ingresos Recaudado    Acumulado</t>
  </si>
  <si>
    <t>Diferencia</t>
  </si>
  <si>
    <t>(1)</t>
  </si>
  <si>
    <t>(2)</t>
  </si>
  <si>
    <t>(3= 1 +2)</t>
  </si>
  <si>
    <t>(4)</t>
  </si>
  <si>
    <t>(5)</t>
  </si>
  <si>
    <t>(6= 5 - 1 )</t>
  </si>
  <si>
    <t>Contribuciones de Mejoras</t>
  </si>
  <si>
    <t>Productos</t>
  </si>
  <si>
    <t xml:space="preserve">     Corriente</t>
  </si>
  <si>
    <t xml:space="preserve">     Capital</t>
  </si>
  <si>
    <t>Aprovechamientos</t>
  </si>
  <si>
    <t>Ingresos por Ventas de Bienes y Servicios</t>
  </si>
  <si>
    <r>
      <t>Transferencias, Asignaciones, Subsidios y Otras Ayudas</t>
    </r>
    <r>
      <rPr>
        <b/>
        <u/>
        <sz val="10"/>
        <color indexed="8"/>
        <rFont val="Arial Narrow"/>
        <family val="2"/>
      </rPr>
      <t xml:space="preserve"> FEDERALES</t>
    </r>
  </si>
  <si>
    <r>
      <t xml:space="preserve">Transferencias, Asignaciones, Subsidios y Otras Ayudas </t>
    </r>
    <r>
      <rPr>
        <b/>
        <u/>
        <sz val="10"/>
        <color indexed="8"/>
        <rFont val="Arial Narrow"/>
        <family val="2"/>
      </rPr>
      <t>ESTATALES</t>
    </r>
  </si>
  <si>
    <t>Ingresos Derivados de Financiamientos</t>
  </si>
  <si>
    <t>Ingresos Excedentes 1</t>
  </si>
  <si>
    <t>Estado Analitico de Ingresos</t>
  </si>
  <si>
    <t>Por Fuente de Financiamiento</t>
  </si>
  <si>
    <t>Ingresos del Gobierno</t>
  </si>
  <si>
    <t xml:space="preserve">Impuestos </t>
  </si>
  <si>
    <t>Corriente</t>
  </si>
  <si>
    <t>Capital</t>
  </si>
  <si>
    <t>Transferencias, Asignaciones, Subsidios y Otras Ayudas</t>
  </si>
  <si>
    <t>Ingresos de Organismos y  Empresas</t>
  </si>
  <si>
    <t>Cuotas y aportaciones de Seguridad Social</t>
  </si>
  <si>
    <t>Ingresos por ventas de Bienes y Servicios</t>
  </si>
  <si>
    <r>
      <t xml:space="preserve">Transferencias, Asignaciones, Subsidios y Otras Ayudas, </t>
    </r>
    <r>
      <rPr>
        <b/>
        <u/>
        <sz val="10"/>
        <color indexed="8"/>
        <rFont val="Arial Narrow"/>
        <family val="2"/>
      </rPr>
      <t>FEDERALES</t>
    </r>
  </si>
  <si>
    <r>
      <t xml:space="preserve">Transferencias, Asignaciones, Subsidios y Otras Ayudas, </t>
    </r>
    <r>
      <rPr>
        <b/>
        <u/>
        <sz val="10"/>
        <color indexed="8"/>
        <rFont val="Arial Narrow"/>
        <family val="2"/>
      </rPr>
      <t>ESTATALES</t>
    </r>
  </si>
  <si>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</si>
  <si>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</si>
  <si>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</si>
  <si>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</si>
  <si>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</si>
  <si>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</si>
  <si>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</si>
  <si>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</si>
  <si>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</si>
  <si>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</si>
  <si>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</si>
  <si>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</si>
  <si>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</si>
  <si>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</si>
  <si>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</si>
  <si>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</si>
  <si>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</si>
  <si>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</si>
  <si>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</si>
  <si>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</si>
  <si>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</si>
  <si>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</si>
  <si>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</si>
  <si>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</si>
  <si>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</si>
  <si>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</si>
  <si>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</si>
  <si>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</si>
  <si>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</si>
  <si>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</si>
  <si>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</si>
  <si>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</si>
  <si>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</si>
  <si>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</si>
  <si>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</si>
  <si>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</si>
  <si>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</si>
  <si>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</si>
  <si>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</si>
  <si>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</si>
  <si>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</si>
  <si>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</si>
  <si>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</si>
  <si>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</si>
  <si>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</si>
  <si>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</si>
  <si>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</si>
  <si>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</si>
  <si>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</si>
  <si>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</si>
  <si>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</si>
  <si>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</si>
  <si>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</si>
  <si>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</si>
  <si>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</si>
  <si>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</si>
  <si>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</si>
  <si>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</si>
  <si>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</si>
  <si>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</si>
  <si>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</si>
  <si>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</si>
  <si>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</si>
  <si>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</si>
  <si>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</si>
  <si>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</si>
  <si>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</si>
  <si>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</si>
  <si>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</si>
  <si>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</si>
  <si>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</si>
  <si>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</si>
  <si>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</si>
  <si>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</si>
  <si>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</si>
  <si>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</si>
  <si>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</si>
  <si>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</si>
  <si>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</si>
  <si>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</si>
  <si>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</si>
  <si>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</si>
  <si>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</si>
  <si>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</si>
  <si>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</si>
  <si>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</si>
  <si>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(MENOS)</t>
  </si>
  <si>
    <t>3. Ingresos presupuestarios no contables</t>
  </si>
  <si>
    <t>Productos de capital</t>
  </si>
  <si>
    <t>Aprovechamientos de capital</t>
  </si>
  <si>
    <t>Ingresos derivados de financiamientos</t>
  </si>
  <si>
    <t>Otros Ingresos presupuestarios no contables</t>
  </si>
  <si>
    <t>4. Ingresos Contables  (4=  1  +  2  -  3 )</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</si>
  <si>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</si>
  <si>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</si>
  <si>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</si>
  <si>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</si>
  <si>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</si>
  <si>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</si>
  <si>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</si>
  <si>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</si>
  <si>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</si>
  <si>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</si>
  <si>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</si>
  <si>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</si>
  <si>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</si>
  <si>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</si>
  <si>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</si>
  <si>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</si>
  <si>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</si>
  <si>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</si>
  <si>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</si>
  <si>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</si>
  <si>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</si>
  <si>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</si>
  <si>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</si>
  <si>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</si>
  <si>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</si>
  <si>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</si>
  <si>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</si>
  <si>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</si>
  <si>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</si>
  <si>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</si>
  <si>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</si>
  <si>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</si>
  <si>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</si>
  <si>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</si>
  <si>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</si>
  <si>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</si>
  <si>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</si>
  <si>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</si>
  <si>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</si>
  <si>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</si>
  <si>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</si>
  <si>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</si>
  <si>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</si>
  <si>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</si>
  <si>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</si>
  <si>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</si>
  <si>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</si>
  <si>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</si>
  <si>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</si>
  <si>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</si>
  <si>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</si>
  <si>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</si>
  <si>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</si>
  <si>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</si>
  <si>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</si>
  <si>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</si>
  <si>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</si>
  <si>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</si>
  <si>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</si>
  <si>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</si>
  <si>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</si>
  <si>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</si>
  <si>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</si>
  <si>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</si>
  <si>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</si>
  <si>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</si>
  <si>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</si>
  <si>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</si>
  <si>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</si>
  <si>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</si>
  <si>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</si>
  <si>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</si>
  <si>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</si>
  <si>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</si>
  <si>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</si>
  <si>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</si>
  <si>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</si>
  <si>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</si>
  <si>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</si>
  <si>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</si>
  <si>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</si>
  <si>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</si>
  <si>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</si>
  <si>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</si>
  <si>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</si>
  <si>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</si>
  <si>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</si>
  <si>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</si>
  <si>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</si>
  <si>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</si>
  <si>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</si>
  <si>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</si>
  <si>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</si>
  <si>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</si>
  <si>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</si>
  <si>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</si>
  <si>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</si>
  <si>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</si>
  <si>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</si>
  <si>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</si>
  <si>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</si>
  <si>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</si>
  <si>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</si>
  <si>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</si>
  <si>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</si>
  <si>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</si>
  <si>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</si>
  <si>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</si>
  <si>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</si>
  <si>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</si>
  <si>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</si>
  <si>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</si>
  <si>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</si>
  <si>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</si>
  <si>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</si>
  <si>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</si>
  <si>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</si>
  <si>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</si>
  <si>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</si>
  <si>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</si>
  <si>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</si>
  <si>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</si>
  <si>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</si>
  <si>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</si>
  <si>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</si>
  <si>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</si>
  <si>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</si>
  <si>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</si>
  <si>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</si>
  <si>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</si>
  <si>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</si>
  <si>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</si>
  <si>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</si>
  <si>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</si>
  <si>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</si>
  <si>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</si>
  <si>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</si>
  <si>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</si>
  <si>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</si>
  <si>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</si>
  <si>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</si>
  <si>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</si>
  <si>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</si>
  <si>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</si>
  <si>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</si>
  <si>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</si>
  <si>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</si>
  <si>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</si>
  <si>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</si>
  <si>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</si>
  <si>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</si>
  <si>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</si>
  <si>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</si>
  <si>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</si>
  <si>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</si>
  <si>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</si>
  <si>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</si>
  <si>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</si>
  <si>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</si>
  <si>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</si>
  <si>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</si>
  <si>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</si>
  <si>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</si>
  <si>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</si>
  <si>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</si>
  <si>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</si>
  <si>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</si>
  <si>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</si>
  <si>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II. Gasto Etiquetado</t>
  </si>
  <si>
    <t>(II=A+B+C+D+E+F+G+H)</t>
  </si>
  <si>
    <t>Clasificación Administrativa (Por Poderes)</t>
  </si>
  <si>
    <t xml:space="preserve">                                                                                                                                     (PESOS)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</si>
  <si>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</si>
  <si>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</si>
  <si>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</si>
  <si>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</si>
  <si>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</si>
  <si>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</si>
  <si>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</si>
  <si>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</si>
  <si>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</si>
  <si>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</si>
  <si>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</si>
  <si>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</si>
  <si>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</si>
  <si>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</si>
  <si>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</si>
  <si>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</si>
  <si>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</si>
  <si>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</si>
  <si>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</si>
  <si>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</si>
  <si>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</si>
  <si>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</si>
  <si>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</si>
  <si>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</si>
  <si>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</si>
  <si>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</si>
  <si>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</si>
  <si>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</si>
  <si>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</si>
  <si>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</si>
  <si>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</si>
  <si>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</si>
  <si>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</si>
  <si>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</si>
  <si>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</si>
  <si>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</si>
  <si>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</si>
  <si>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</si>
  <si>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</si>
  <si>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</si>
  <si>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</si>
  <si>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</si>
  <si>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</si>
  <si>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</si>
  <si>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</si>
  <si>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</si>
  <si>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</si>
  <si>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</si>
  <si>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</si>
  <si>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</si>
  <si>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</si>
  <si>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</si>
  <si>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</si>
  <si>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</si>
  <si>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</si>
  <si>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</si>
  <si>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</si>
  <si>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</si>
  <si>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</si>
  <si>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</si>
  <si>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</si>
  <si>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</si>
  <si>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</si>
  <si>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</si>
  <si>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</si>
  <si>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</si>
  <si>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</si>
  <si>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</si>
  <si>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</si>
  <si>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</si>
  <si>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</si>
  <si>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</si>
  <si>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</si>
  <si>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</si>
  <si>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</si>
  <si>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</si>
  <si>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</si>
  <si>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</si>
  <si>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</si>
  <si>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</si>
  <si>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 xml:space="preserve">                               (PESOS)</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</si>
  <si>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</si>
  <si>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</si>
  <si>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</si>
  <si>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</si>
  <si>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</si>
  <si>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</si>
  <si>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</si>
  <si>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</si>
  <si>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</si>
  <si>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</si>
  <si>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</si>
  <si>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</si>
  <si>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</si>
  <si>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</si>
  <si>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</si>
  <si>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</si>
  <si>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</si>
  <si>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</si>
  <si>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</si>
  <si>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</si>
  <si>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</si>
  <si>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</si>
  <si>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</si>
  <si>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</si>
  <si>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</si>
  <si>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</si>
  <si>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</si>
  <si>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</si>
  <si>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</si>
  <si>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</si>
  <si>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</si>
  <si>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</si>
  <si>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</si>
  <si>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</si>
  <si>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</si>
  <si>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</si>
  <si>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</si>
  <si>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</si>
  <si>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</si>
  <si>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</si>
  <si>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</si>
  <si>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 xml:space="preserve">2. Egresos Presupuestarios no contables </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</si>
  <si>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</si>
  <si>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</si>
  <si>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</si>
  <si>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</si>
  <si>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</si>
  <si>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</si>
  <si>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</si>
  <si>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</si>
  <si>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</si>
  <si>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</si>
  <si>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</si>
  <si>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</si>
  <si>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</si>
  <si>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</si>
  <si>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</si>
  <si>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</si>
  <si>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</si>
  <si>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3. Gastos contables no presupuestarios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</si>
  <si>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</si>
  <si>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</si>
  <si>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</si>
  <si>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</si>
  <si>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</si>
  <si>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</si>
  <si>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</si>
  <si>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</si>
  <si>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</si>
  <si>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</si>
  <si>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</si>
  <si>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</si>
  <si>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</si>
  <si>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</si>
  <si>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</si>
  <si>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</si>
  <si>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</si>
  <si>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</si>
  <si>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</si>
  <si>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</si>
  <si>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</si>
  <si>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</si>
  <si>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</si>
  <si>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</si>
  <si>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</si>
  <si>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</si>
  <si>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</si>
  <si>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</si>
  <si>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</si>
  <si>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</si>
  <si>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</si>
  <si>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</si>
  <si>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</si>
  <si>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</si>
  <si>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</si>
  <si>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</si>
  <si>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</si>
  <si>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</si>
  <si>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</si>
  <si>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</si>
  <si>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</si>
  <si>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</si>
  <si>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</si>
  <si>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</si>
  <si>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</si>
  <si>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</si>
  <si>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</si>
  <si>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</si>
  <si>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</si>
  <si>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</si>
  <si>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</si>
  <si>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</si>
  <si>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</si>
  <si>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</si>
  <si>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</si>
  <si>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</si>
  <si>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</si>
  <si>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 xml:space="preserve"> Sistema Estatal de Evaluación</t>
  </si>
  <si>
    <t>Gastos por proyectos de Inversión</t>
  </si>
  <si>
    <t xml:space="preserve">                 (pesos)</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</si>
  <si>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</si>
  <si>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</si>
  <si>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</si>
  <si>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</si>
  <si>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</si>
  <si>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</si>
  <si>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</si>
  <si>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</si>
  <si>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</si>
  <si>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</si>
  <si>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</si>
  <si>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</si>
  <si>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</si>
  <si>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</si>
  <si>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</si>
  <si>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</si>
  <si>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</si>
  <si>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</si>
  <si>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</si>
  <si>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</si>
  <si>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</si>
  <si>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</si>
  <si>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</si>
  <si>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</si>
  <si>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</si>
  <si>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</si>
  <si>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</si>
  <si>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</si>
  <si>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</si>
  <si>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</si>
  <si>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</si>
  <si>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</si>
  <si>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</si>
  <si>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</si>
  <si>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</si>
  <si>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indexed="8"/>
        <rFont val="Arial Narrow"/>
        <family val="2"/>
      </rPr>
      <t>1</t>
    </r>
    <r>
      <rPr>
        <b/>
        <sz val="7.5"/>
        <color indexed="8"/>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</si>
  <si>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</si>
  <si>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</si>
  <si>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</si>
  <si>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</si>
  <si>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</si>
  <si>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</si>
  <si>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</si>
  <si>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</si>
  <si>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</si>
  <si>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</si>
  <si>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</si>
  <si>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</si>
  <si>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</si>
  <si>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</si>
  <si>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</si>
  <si>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</si>
  <si>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</si>
  <si>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</si>
  <si>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</si>
  <si>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</si>
  <si>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</si>
  <si>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</si>
  <si>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</si>
  <si>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</si>
  <si>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</si>
  <si>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</si>
  <si>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</si>
  <si>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</si>
  <si>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</si>
  <si>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</si>
  <si>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</si>
  <si>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</si>
  <si>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</si>
  <si>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</si>
  <si>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</si>
  <si>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Matriz de Indicadores de Resultados</t>
  </si>
  <si>
    <t>I.- Información contable</t>
  </si>
  <si>
    <t>ETCA-I-01</t>
  </si>
  <si>
    <t>ETCA-I-02</t>
  </si>
  <si>
    <t>Estado de Situación Financiera-Detallado-LDF</t>
  </si>
  <si>
    <t>ETCA-I-03</t>
  </si>
  <si>
    <t>ETCA-I-04</t>
  </si>
  <si>
    <t>ETCA-I-05</t>
  </si>
  <si>
    <t>ETCA-I-06</t>
  </si>
  <si>
    <t>ETCA-I-07</t>
  </si>
  <si>
    <t>ETCA-I-08</t>
  </si>
  <si>
    <t>ETCA-I-09</t>
  </si>
  <si>
    <t>ETCA-I-10</t>
  </si>
  <si>
    <t>Informe Analítico de Obligaciones Diferentes de Financiamiento-LDF</t>
  </si>
  <si>
    <t>ETCA-I-11</t>
  </si>
  <si>
    <t>ETCA-I-12</t>
  </si>
  <si>
    <t>ETCA-II-01</t>
  </si>
  <si>
    <t>ETCA-II-02</t>
  </si>
  <si>
    <t xml:space="preserve">Estado Analítico de Ingresos Detallado-LDF                                 </t>
  </si>
  <si>
    <t>ETCA-II-03</t>
  </si>
  <si>
    <t xml:space="preserve">Conciliación entre los Ingresos Presupuestarios y Contables      </t>
  </si>
  <si>
    <t>ETCA-II-04</t>
  </si>
  <si>
    <t>ETCA-II-05</t>
  </si>
  <si>
    <t>Estado Analítico del Ejercicio Presupuesto de Egresos Detallado-LDF</t>
  </si>
  <si>
    <t>Clasificación Por Objeto del Gasto</t>
  </si>
  <si>
    <t>ETCA-II-06</t>
  </si>
  <si>
    <t>Clasificación Económica (Por Tipo de Gasto)</t>
  </si>
  <si>
    <t>ETCA-II-07</t>
  </si>
  <si>
    <t>Por Unidad Administrativa</t>
  </si>
  <si>
    <t>ETCA-II-08</t>
  </si>
  <si>
    <t>ETCA-II-09</t>
  </si>
  <si>
    <t>Clasificación Administrativa, Por Poderes</t>
  </si>
  <si>
    <t>ETCA-II-10</t>
  </si>
  <si>
    <t>Clasificación Administrativa, Por tipo de Organismo o Entidad Paraestatal</t>
  </si>
  <si>
    <t>ETCA-II-11</t>
  </si>
  <si>
    <t>ETCA-II-12</t>
  </si>
  <si>
    <t>Estado Analítico del Ejercicio Presupuesto de Egresos -Detallado-LDF</t>
  </si>
  <si>
    <t>ETCA-II-13</t>
  </si>
  <si>
    <t>ETCA-II-14</t>
  </si>
  <si>
    <t xml:space="preserve">Estado Analítico del Ejercicio Presupuesto de Egresos - Detallado-LDF  </t>
  </si>
  <si>
    <t>ETCA-II-15</t>
  </si>
  <si>
    <t>Conciliación entre los Egresos Presupuestarios y los Gastos Contables</t>
  </si>
  <si>
    <t>ETCA-II-16</t>
  </si>
  <si>
    <t>ETCA-II-17</t>
  </si>
  <si>
    <t xml:space="preserve">Intereses de la Deuda                                                        </t>
  </si>
  <si>
    <t>ETCA-III-01</t>
  </si>
  <si>
    <t>ETCA-III-02</t>
  </si>
  <si>
    <t>ETCA-III-03</t>
  </si>
  <si>
    <t>ETCA-III-04</t>
  </si>
  <si>
    <t xml:space="preserve">Informe de Avance Programático </t>
  </si>
  <si>
    <t>ETCA-III-05</t>
  </si>
  <si>
    <t xml:space="preserve">IV.- Información Complementaria-Anexos. </t>
  </si>
  <si>
    <t>ETCA-IV-01</t>
  </si>
  <si>
    <t>ETCA-IV-02</t>
  </si>
  <si>
    <t>ETCA-IV-03</t>
  </si>
  <si>
    <t>ETCA-IV-04</t>
  </si>
  <si>
    <t>ETCA-IV-05</t>
  </si>
  <si>
    <t>Listado de Formatos ETCA "Evaluación Trimestral Contabilidad Armonizada"</t>
  </si>
  <si>
    <t xml:space="preserve">                                                                              (PESOS)</t>
  </si>
  <si>
    <t>Hacienda Pública / Patrimonio Generado de Ejercicios Anteriores</t>
  </si>
  <si>
    <t>Exceso o Insuficiencia en la Actualización de la Hacienda Pública / Patrimonio</t>
  </si>
  <si>
    <t>Hacienda Pública / Patrimonio Neto Final de 2018</t>
  </si>
  <si>
    <t>Monto pagado de la inversión al XX de XXXXXX de 2018 (k)</t>
  </si>
  <si>
    <t>Monto pagado de la inversión actualizado al XX de XXXXXX de 2018 (l)</t>
  </si>
  <si>
    <t>Saldo pendiente por pagar de la inversión al XX de XXXXXX de 2018 (m = g – l)</t>
  </si>
  <si>
    <t>Gasto por Programa Presupuestario (NO APLICA)</t>
  </si>
  <si>
    <t>Relación de esquemas bursátiles y de coberturas financieras (SOLO EN CUENTA PÚBLICA)</t>
  </si>
  <si>
    <t>Relación de Bienes que Componen su Patrimonio (SEGUNDO TRIMESTRE y CUENTA PÚBLICA)</t>
  </si>
  <si>
    <t>TELEVISORA DE HERMOSILLO, S.A. DE C.V.</t>
  </si>
  <si>
    <t>Pesos Propios Televisora de Hermosillo, S.A. de C.V.</t>
  </si>
  <si>
    <t>HSBC</t>
  </si>
  <si>
    <t>BBVA Bancomer</t>
  </si>
  <si>
    <t>Santander</t>
  </si>
  <si>
    <t>Banco Interacciones</t>
  </si>
  <si>
    <t>071302967-3</t>
  </si>
  <si>
    <t>514650036-9</t>
  </si>
  <si>
    <t>6521970561-5</t>
  </si>
  <si>
    <t>Pesos</t>
  </si>
  <si>
    <t>TIE + 1.8</t>
  </si>
  <si>
    <t>No existe pasivo contingente a corto plazo</t>
  </si>
  <si>
    <t>No existe pasivo contingente a largo plazo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</si>
  <si>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</si>
  <si>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</si>
  <si>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</si>
  <si>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</si>
  <si>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</si>
  <si>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</si>
  <si>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</si>
  <si>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</si>
  <si>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</si>
  <si>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</si>
  <si>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</si>
  <si>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</si>
  <si>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</si>
  <si>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</si>
  <si>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</si>
  <si>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</si>
  <si>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</si>
  <si>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</si>
  <si>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</si>
  <si>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</si>
  <si>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</si>
  <si>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</si>
  <si>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</si>
  <si>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</si>
  <si>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</si>
  <si>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</si>
  <si>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</si>
  <si>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</si>
  <si>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</si>
  <si>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</si>
  <si>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</si>
  <si>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</si>
  <si>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</si>
  <si>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</si>
  <si>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</si>
  <si>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</si>
  <si>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</si>
  <si>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</si>
  <si>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</si>
  <si>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</si>
  <si>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</si>
  <si>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</si>
  <si>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</si>
  <si>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</si>
  <si>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</si>
  <si>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</si>
  <si>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</si>
  <si>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</si>
  <si>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</si>
  <si>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</si>
  <si>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</si>
  <si>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</si>
  <si>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</si>
  <si>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</si>
  <si>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</si>
  <si>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</si>
  <si>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</si>
  <si>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</si>
  <si>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</si>
  <si>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</si>
  <si>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</si>
  <si>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</si>
  <si>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</si>
  <si>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</si>
  <si>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</si>
  <si>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</si>
  <si>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</si>
  <si>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</si>
  <si>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</si>
  <si>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</si>
  <si>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</si>
  <si>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</si>
  <si>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</si>
  <si>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</si>
  <si>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</si>
  <si>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</si>
  <si>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</si>
  <si>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</si>
  <si>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</si>
  <si>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</si>
  <si>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</si>
  <si>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</si>
  <si>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</si>
  <si>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</si>
  <si>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</si>
  <si>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</si>
  <si>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</si>
  <si>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</si>
  <si>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</si>
  <si>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</si>
  <si>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</si>
  <si>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</si>
  <si>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</si>
  <si>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</si>
  <si>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</si>
  <si>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</si>
  <si>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</si>
  <si>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</si>
  <si>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</si>
  <si>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</si>
  <si>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</si>
  <si>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</si>
  <si>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</si>
  <si>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</si>
  <si>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</si>
  <si>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</si>
  <si>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</si>
  <si>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</si>
  <si>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</si>
  <si>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</si>
  <si>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</si>
  <si>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</si>
  <si>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</si>
  <si>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</si>
  <si>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</si>
  <si>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</si>
  <si>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</si>
  <si>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</si>
  <si>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</si>
  <si>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</si>
  <si>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</si>
  <si>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</si>
  <si>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</si>
  <si>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</si>
  <si>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</si>
  <si>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</si>
  <si>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</si>
  <si>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</si>
  <si>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</si>
  <si>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</si>
  <si>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</si>
  <si>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</si>
  <si>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</si>
  <si>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</si>
  <si>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</si>
  <si>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</si>
  <si>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</si>
  <si>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</si>
  <si>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</si>
  <si>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</si>
  <si>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</si>
  <si>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</si>
  <si>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</si>
  <si>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</si>
  <si>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</si>
  <si>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</si>
  <si>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</si>
  <si>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</si>
  <si>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</si>
  <si>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Bienes informáticos</t>
  </si>
  <si>
    <t>Equipos y aparatos audiovisuales</t>
  </si>
  <si>
    <t>Camaras fotograficas y de video</t>
  </si>
  <si>
    <t>Sistemas de Aire Acondicionado</t>
  </si>
  <si>
    <t>Amortización de Capital a Largo Plazo</t>
  </si>
  <si>
    <t>Pago de Intereses Largo Plazo</t>
  </si>
  <si>
    <t>TECNICOS Y REPETIDORAS</t>
  </si>
  <si>
    <t>NOTICIAS</t>
  </si>
  <si>
    <t>VENTAS</t>
  </si>
  <si>
    <t>ADMINISTRACION</t>
  </si>
  <si>
    <t>OPERACIONES</t>
  </si>
  <si>
    <t>DIRECCION</t>
  </si>
  <si>
    <t>AUDITORIAS</t>
  </si>
  <si>
    <t>SISTEMA ESTATAL DE EVALUACION</t>
  </si>
  <si>
    <t>ANEXO</t>
  </si>
  <si>
    <t>COD</t>
  </si>
  <si>
    <t>PARTIDA</t>
  </si>
  <si>
    <t>ORIGINAL</t>
  </si>
  <si>
    <t>VARIACIÓN</t>
  </si>
  <si>
    <t>JUSTIFICACION</t>
  </si>
  <si>
    <t>NOTA:</t>
  </si>
  <si>
    <t>LIC. GASPAR GABRIEL GIRON ORTEGA</t>
  </si>
  <si>
    <t>M.A. DANIEL HIDALGO HURTADO</t>
  </si>
  <si>
    <t>GERENTE DE ADMINISTRACION Y FINANZAS</t>
  </si>
  <si>
    <t>DIRECTOR GENERAL</t>
  </si>
  <si>
    <t>Grupo Financiero Banorte</t>
  </si>
  <si>
    <t>CREDITO BANCARIO SIMPLE GRUPO FINANCIERO BANORTE</t>
  </si>
  <si>
    <t>INTERESES CREDITO BANCO GRUPO FINANCIERO BANORTE</t>
  </si>
  <si>
    <t>Equipo de Comunicación y Telecomunicación</t>
  </si>
  <si>
    <t>Maquinaria y Equipo Electrico y Electronico</t>
  </si>
  <si>
    <t xml:space="preserve">                    TELEVISORA DE HERMOSILLO, S.A. DE C.V.</t>
  </si>
  <si>
    <t>Estructura Administrativa</t>
  </si>
  <si>
    <t>DESCRIPCIÓN</t>
  </si>
  <si>
    <t>UNIDAD</t>
  </si>
  <si>
    <t>M E T A S</t>
  </si>
  <si>
    <t>AVANCE FISICO %</t>
  </si>
  <si>
    <t>DE</t>
  </si>
  <si>
    <t>ORIGINAL ANUAL</t>
  </si>
  <si>
    <t>MODIFICADO ANUAL</t>
  </si>
  <si>
    <t>CALENDARIO</t>
  </si>
  <si>
    <t>REALIZADO</t>
  </si>
  <si>
    <t>MEDIDA</t>
  </si>
  <si>
    <t>1ER. TRIM.</t>
  </si>
  <si>
    <t>2DO. TRIM.</t>
  </si>
  <si>
    <t>3ER. TRIM.</t>
  </si>
  <si>
    <t>4TO. TRIM.</t>
  </si>
  <si>
    <t xml:space="preserve">ACUMULADO </t>
  </si>
  <si>
    <t>6</t>
  </si>
  <si>
    <t>Dirección</t>
  </si>
  <si>
    <t>1</t>
  </si>
  <si>
    <t>Informe ejecutivo sobre la situación Presupuestal y Financiera de Televisora de Hermosillo, S.A. de C.V.</t>
  </si>
  <si>
    <t>Informe</t>
  </si>
  <si>
    <t>Operaciones</t>
  </si>
  <si>
    <t>2</t>
  </si>
  <si>
    <t>Programas Educativos, culturales, deportivo y de entretenimiento con producción y apoyos propios que se realizan en TELEMAX y se transmiten vía satélite con cobertura estatal, nacional e internacional.</t>
  </si>
  <si>
    <t>Programa</t>
  </si>
  <si>
    <t>3</t>
  </si>
  <si>
    <t>Programas Educativos, culturales, deportivos y  de entretenimiento con producción y apoyos externos que se realizan en instituciones,agencias de publicidad y organismos fuera de TELEMAX cuidando especialmente su calidad y contenido que se transmiten vía satélite con cobertura estatal, nacional e internacional.</t>
  </si>
  <si>
    <t xml:space="preserve">Programa </t>
  </si>
  <si>
    <t>5</t>
  </si>
  <si>
    <t>Tecnicos</t>
  </si>
  <si>
    <t>4</t>
  </si>
  <si>
    <t>Aplicación de programas de mantenimiento preventivo y servicio técnico correctivo a la Estación Transmisora de Canal 6 en Cerro La Cementera, así como a la Estación terrena Satelital, para mantener la continuidad de la señal, tanto al aire como en satélite las 24 horas los 365 dias del año cumpliendo con los estandares de calidad y normatividad.</t>
  </si>
  <si>
    <t>Aplicación de programas de mantenimiento preventivo y servicio técnico correctivo al Equipo Electrónico de Producción, tanto fijo como portátil, para mantener la operatividad de todas las áreas y la continuidad de la señal trasmitida, cumpliendo los estándares de calidad y normatividad.</t>
  </si>
  <si>
    <t>Noticias</t>
  </si>
  <si>
    <t>7</t>
  </si>
  <si>
    <t>Producción de noticieros con información veraz y oportuna del ámbito local, estatal, nacional e internacional de contenido político, económico, social, cultural y deportivo, atendiendo las variantes e impactos de la información  que contribuya al fortalecimiento de la obra de gobierno estatal.</t>
  </si>
  <si>
    <t>Noticieros</t>
  </si>
  <si>
    <t>Comercialización</t>
  </si>
  <si>
    <t>8</t>
  </si>
  <si>
    <t>Comercialización de anuncios publicitarios de empresas locales, estatales y  nacionales.</t>
  </si>
  <si>
    <t>pesos</t>
  </si>
  <si>
    <t>10</t>
  </si>
  <si>
    <t>Administracion</t>
  </si>
  <si>
    <t>9</t>
  </si>
  <si>
    <t>Contratación con diferentes dependencias de Gobierno del Estado para transmisión de Televisión educativa y difusión.</t>
  </si>
  <si>
    <t>Atención conceptualizada, diseño, producción y seguimiento en la elaboración de versiones de producciones comerciales, requeridas por los clientes, así como diseñar estrategias de producción que permitan ofrecer nuevos productos.</t>
  </si>
  <si>
    <t>Versiones</t>
  </si>
  <si>
    <t>Administraciòn</t>
  </si>
  <si>
    <t>Realizar el registro oportuno y correcto de las operaciones de las diferentes áreas de la empresa, presentando mensualmente Estados Financieros confiables que permitan la toma de decisiones en forma adecuada.</t>
  </si>
  <si>
    <t xml:space="preserve">M.A. DANIEL HIDALGO HURTADO </t>
  </si>
  <si>
    <r>
      <rPr>
        <b/>
        <sz val="14"/>
        <rFont val="Arial"/>
        <family val="2"/>
      </rPr>
      <t>GERENTE DE ADMINISTRACION Y FINANZAS</t>
    </r>
    <r>
      <rPr>
        <sz val="14"/>
        <rFont val="Arial"/>
        <family val="2"/>
      </rPr>
      <t xml:space="preserve"> </t>
    </r>
  </si>
  <si>
    <t>Patentes, Regalias y otros</t>
  </si>
  <si>
    <t>Viaticos en el extranjero</t>
  </si>
  <si>
    <t>Muebles, Excepto de Oficina y Estantería</t>
  </si>
  <si>
    <t>Al 31 de Marzo de 2019</t>
  </si>
  <si>
    <t>Al 31 de Marzo de 2018 y al 31 de Marzo de 2019 (b)</t>
  </si>
  <si>
    <t>Del 01 de Enero al 31 de Marzo de 2019</t>
  </si>
  <si>
    <t>ANALISIS DE VARIACIONES PROGRAMATICO-PRESUPUESTAL 31 DE MARZO DE  2019</t>
  </si>
  <si>
    <t>MODIFICADO AL CUARTO TRIMESTRE DE 2019</t>
  </si>
  <si>
    <t>Hacienda Pública / Patrimonio Contribuido Neto de 2018</t>
  </si>
  <si>
    <t>Hacienda Pública / Patrimonio Generado Neto de 2018</t>
  </si>
  <si>
    <t>Cambios en la Hacienda Pública / Patrimonio Contribuido Neto de 2019</t>
  </si>
  <si>
    <t>Variaciones de la Hacienda Pública / Patrimonio Generado Neto de 2019</t>
  </si>
  <si>
    <t>Cambios en el Exceso o Insuficiencia en la Actualización de la Hacienda Pública / Patrimonio Neto de 2019</t>
  </si>
  <si>
    <t>Hacienda Pública / Patrimonio Neto Final de 2019</t>
  </si>
  <si>
    <t>al 31 de diciembre de 2018(d)</t>
  </si>
  <si>
    <t>Existe  juicios pendiente de determinar fallo representando una contingencia aproximada de $ 159,675.63</t>
  </si>
  <si>
    <t>PROGRAMA OPERATIVO ANUAL 2019</t>
  </si>
  <si>
    <t>Primer Trimestre 2019</t>
  </si>
  <si>
    <t>Meta</t>
  </si>
  <si>
    <t>590</t>
  </si>
  <si>
    <t>Servicio de Telecomunicaciones y satélite</t>
  </si>
  <si>
    <t>Servicios legales, de contabilidad, auditorias y relacionados</t>
  </si>
  <si>
    <t>Servicios de Capacitación</t>
  </si>
  <si>
    <t>Mantenimiento y Conservación de Inmuebles</t>
  </si>
  <si>
    <t>Mantenimiento y Conservación de Mobiliario y Equipo</t>
  </si>
  <si>
    <t>Servicios de Limpieza y manejo desechos</t>
  </si>
  <si>
    <t>Se informa acerca de las variaciones presupuestales realizadas con corte al Primer Trimestre de 2019,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</si>
  <si>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La variación a la presente partida presupuestal se deriva por el ajuste requerido para el registro de pasivos por el servicio de satélite con la empresa Sistemas Satelitales de México, S. de R.L. de C.V., así como tambíen del Contrato por servicio de limpieza con la empresa Gestión y Desarrollos El Recodo, S.A. de C.V.</t>
  </si>
  <si>
    <t>Exceso o Insuficiencia en la Actualización de la Hacienda Pública / Patrimonio Neto de 2018</t>
  </si>
  <si>
    <t>La variación a la presente partida presupuestal se deriva por una proyección de nuevo programa para lo cual fue requerido el uso de vestuarios acordes para los conductores del mismo ya que estos son imagen de la Televisora.</t>
  </si>
  <si>
    <t>La variación a la presente partida presupuestal se deriva por el registro de pasivos por servicios de capacitación a personal y otra impartida a Dirección General.</t>
  </si>
</sst>
</file>

<file path=xl/styles.xml><?xml version="1.0" encoding="utf-8"?>
<styleSheet xmlns="http://schemas.openxmlformats.org/spreadsheetml/2006/main">
  <numFmts count="12">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 #,##0.0000_-;\-* #,##0.0000_-;_-* &quot;-&quot;??_-;_-@_-"/>
    <numFmt numFmtId="166" formatCode="#,##0.00_ ;\-#,##0.00\ "/>
    <numFmt numFmtId="167" formatCode="_-* #,##0_-;\-* #,##0_-;_-* &quot;-&quot;??_-;_-@_-"/>
    <numFmt numFmtId="168" formatCode="#,##0_ ;[Red]\-#,##0\ "/>
    <numFmt numFmtId="169" formatCode="#,##0.00_ ;[Red]\-#,##0.00\ "/>
    <numFmt numFmtId="170" formatCode="0_ ;\-0\ "/>
    <numFmt numFmtId="171" formatCode="#,##0_ ;\-#,##0\ "/>
    <numFmt numFmtId="172" formatCode="00000"/>
  </numFmts>
  <fonts count="92">
    <font>
      <sz val="11"/>
      <color theme="1"/>
      <name val="Calibri"/>
      <family val="2"/>
      <scheme val="minor"/>
    </font>
    <font>
      <sz val="10"/>
      <name val="Arial"/>
      <family val="2"/>
    </font>
    <font>
      <sz val="10"/>
      <name val="MS Sans Serif"/>
      <family val="2"/>
    </font>
    <font>
      <sz val="11"/>
      <color indexed="8"/>
      <name val="Calibri"/>
      <family val="2"/>
    </font>
    <font>
      <b/>
      <u/>
      <sz val="10"/>
      <color indexed="8"/>
      <name val="Arial Narrow"/>
      <family val="2"/>
    </font>
    <font>
      <b/>
      <sz val="12"/>
      <name val="Arial Narrow"/>
      <family val="2"/>
    </font>
    <font>
      <b/>
      <sz val="10"/>
      <name val="Arial Narrow"/>
      <family val="2"/>
    </font>
    <font>
      <sz val="10"/>
      <name val="Arial Narrow"/>
      <family val="2"/>
    </font>
    <font>
      <b/>
      <sz val="11"/>
      <name val="Arial Narrow"/>
      <family val="2"/>
    </font>
    <font>
      <b/>
      <sz val="14"/>
      <name val="Arial Narrow"/>
      <family val="2"/>
    </font>
    <font>
      <b/>
      <sz val="7.5"/>
      <color indexed="8"/>
      <name val="Arial Narrow"/>
      <family val="2"/>
    </font>
    <font>
      <b/>
      <vertAlign val="superscript"/>
      <sz val="7.5"/>
      <color indexed="8"/>
      <name val="Arial Narrow"/>
      <family val="2"/>
    </font>
    <font>
      <sz val="11"/>
      <name val="Arial Narrow"/>
      <family val="2"/>
    </font>
    <font>
      <sz val="12"/>
      <name val="Arial Narrow"/>
      <family val="2"/>
    </font>
    <font>
      <sz val="9"/>
      <name val="Arial Narrow"/>
      <family val="2"/>
    </font>
    <font>
      <b/>
      <sz val="8"/>
      <name val="Arial Narrow"/>
      <family val="2"/>
    </font>
    <font>
      <b/>
      <sz val="11"/>
      <name val="Arial"/>
      <family val="2"/>
    </font>
    <font>
      <sz val="11"/>
      <color theme="1"/>
      <name val="Calibri"/>
      <family val="2"/>
      <scheme val="minor"/>
    </font>
    <font>
      <sz val="11"/>
      <color rgb="FF000000"/>
      <name val="Calibri"/>
      <family val="2"/>
    </font>
    <font>
      <b/>
      <sz val="11"/>
      <color theme="1"/>
      <name val="Calibri"/>
      <family val="2"/>
      <scheme val="minor"/>
    </font>
    <font>
      <sz val="10"/>
      <color theme="1"/>
      <name val="Arial Narrow"/>
      <family val="2"/>
    </font>
    <font>
      <sz val="11"/>
      <color theme="1"/>
      <name val="Arial Narrow"/>
      <family val="2"/>
    </font>
    <font>
      <b/>
      <sz val="11"/>
      <color theme="1"/>
      <name val="Arial Narrow"/>
      <family val="2"/>
    </font>
    <font>
      <b/>
      <sz val="9"/>
      <color theme="1"/>
      <name val="Arial Narrow"/>
      <family val="2"/>
    </font>
    <font>
      <b/>
      <sz val="10"/>
      <color theme="1"/>
      <name val="Arial Narrow"/>
      <family val="2"/>
    </font>
    <font>
      <sz val="12"/>
      <color theme="1"/>
      <name val="Arial Narrow"/>
      <family val="2"/>
    </font>
    <font>
      <b/>
      <sz val="24"/>
      <color theme="1"/>
      <name val="Arial Narrow"/>
      <family val="2"/>
    </font>
    <font>
      <b/>
      <sz val="14"/>
      <color theme="1"/>
      <name val="Arial Narrow"/>
      <family val="2"/>
    </font>
    <font>
      <b/>
      <i/>
      <sz val="10"/>
      <color theme="1"/>
      <name val="Arial Narrow"/>
      <family val="2"/>
    </font>
    <font>
      <sz val="10"/>
      <color rgb="FF000000"/>
      <name val="Arial Narrow"/>
      <family val="2"/>
    </font>
    <font>
      <b/>
      <i/>
      <sz val="11"/>
      <color theme="1"/>
      <name val="Arial Narrow"/>
      <family val="2"/>
    </font>
    <font>
      <sz val="11"/>
      <color rgb="FF000000"/>
      <name val="Arial Narrow"/>
      <family val="2"/>
    </font>
    <font>
      <i/>
      <sz val="10"/>
      <color theme="1"/>
      <name val="Arial Narrow"/>
      <family val="2"/>
    </font>
    <font>
      <i/>
      <sz val="11"/>
      <color theme="1"/>
      <name val="Arial Narrow"/>
      <family val="2"/>
    </font>
    <font>
      <b/>
      <sz val="11"/>
      <color rgb="FF000000"/>
      <name val="Arial Narrow"/>
      <family val="2"/>
    </font>
    <font>
      <sz val="9"/>
      <color theme="1"/>
      <name val="Arial Narrow"/>
      <family val="2"/>
    </font>
    <font>
      <b/>
      <u/>
      <sz val="11"/>
      <color rgb="FF000000"/>
      <name val="Arial Narrow"/>
      <family val="2"/>
    </font>
    <font>
      <sz val="8"/>
      <color theme="1"/>
      <name val="Arial Narrow"/>
      <family val="2"/>
    </font>
    <font>
      <b/>
      <sz val="8"/>
      <color theme="1"/>
      <name val="Arial Narrow"/>
      <family val="2"/>
    </font>
    <font>
      <sz val="7"/>
      <color theme="1"/>
      <name val="Arial Narrow"/>
      <family val="2"/>
    </font>
    <font>
      <b/>
      <i/>
      <sz val="8"/>
      <color theme="1"/>
      <name val="Arial Narrow"/>
      <family val="2"/>
    </font>
    <font>
      <sz val="6"/>
      <color theme="1"/>
      <name val="Arial Narrow"/>
      <family val="2"/>
    </font>
    <font>
      <b/>
      <u/>
      <sz val="10"/>
      <color theme="1"/>
      <name val="Arial Narrow"/>
      <family val="2"/>
    </font>
    <font>
      <b/>
      <sz val="12"/>
      <color theme="1"/>
      <name val="Arial Narrow"/>
      <family val="2"/>
    </font>
    <font>
      <sz val="10"/>
      <color theme="0"/>
      <name val="Arial Narrow"/>
      <family val="2"/>
    </font>
    <font>
      <b/>
      <sz val="10"/>
      <color theme="0"/>
      <name val="Arial Narrow"/>
      <family val="2"/>
    </font>
    <font>
      <sz val="11"/>
      <color theme="0"/>
      <name val="Arial Narrow"/>
      <family val="2"/>
    </font>
    <font>
      <b/>
      <i/>
      <sz val="11"/>
      <color rgb="FF000000"/>
      <name val="Arial Narrow"/>
      <family val="2"/>
    </font>
    <font>
      <b/>
      <sz val="10"/>
      <color rgb="FF000000"/>
      <name val="Arial Narrow"/>
      <family val="2"/>
    </font>
    <font>
      <b/>
      <sz val="9"/>
      <color theme="0"/>
      <name val="Arial Narrow"/>
      <family val="2"/>
    </font>
    <font>
      <b/>
      <i/>
      <sz val="9"/>
      <color theme="3" tint="0.39997558519241921"/>
      <name val="Arial Narrow"/>
      <family val="2"/>
    </font>
    <font>
      <b/>
      <i/>
      <sz val="9"/>
      <color theme="1"/>
      <name val="Arial Narrow"/>
      <family val="2"/>
    </font>
    <font>
      <b/>
      <i/>
      <sz val="11"/>
      <color theme="1"/>
      <name val="Calibri"/>
      <family val="2"/>
      <scheme val="minor"/>
    </font>
    <font>
      <b/>
      <sz val="20"/>
      <color theme="1"/>
      <name val="Arial Narrow"/>
      <family val="2"/>
    </font>
    <font>
      <sz val="14"/>
      <color theme="0"/>
      <name val="Arial Narrow"/>
      <family val="2"/>
    </font>
    <font>
      <b/>
      <sz val="12"/>
      <color theme="0"/>
      <name val="Arial Narrow"/>
      <family val="2"/>
    </font>
    <font>
      <b/>
      <sz val="16"/>
      <color theme="0"/>
      <name val="Arial Narrow"/>
      <family val="2"/>
    </font>
    <font>
      <b/>
      <sz val="11"/>
      <color theme="0"/>
      <name val="Arial Narrow"/>
      <family val="2"/>
    </font>
    <font>
      <b/>
      <sz val="14"/>
      <color theme="0"/>
      <name val="Arial Narrow"/>
      <family val="2"/>
    </font>
    <font>
      <sz val="8"/>
      <color theme="1"/>
      <name val="Calibri"/>
      <family val="2"/>
      <scheme val="minor"/>
    </font>
    <font>
      <b/>
      <i/>
      <sz val="10"/>
      <color rgb="FF000000"/>
      <name val="Arial Narrow"/>
      <family val="2"/>
    </font>
    <font>
      <b/>
      <sz val="8"/>
      <color theme="0"/>
      <name val="Arial Narrow"/>
      <family val="2"/>
    </font>
    <font>
      <b/>
      <sz val="7.5"/>
      <color theme="1"/>
      <name val="Arial"/>
      <family val="2"/>
    </font>
    <font>
      <sz val="7.5"/>
      <color theme="1"/>
      <name val="Arial"/>
      <family val="2"/>
    </font>
    <font>
      <b/>
      <sz val="7.5"/>
      <color theme="1"/>
      <name val="Arial Narrow"/>
      <family val="2"/>
    </font>
    <font>
      <sz val="7.5"/>
      <color theme="1"/>
      <name val="Calibri"/>
      <family val="2"/>
      <scheme val="minor"/>
    </font>
    <font>
      <b/>
      <sz val="6"/>
      <color theme="1"/>
      <name val="Arial"/>
      <family val="2"/>
    </font>
    <font>
      <sz val="7.5"/>
      <color theme="1"/>
      <name val="Arial Narrow"/>
      <family val="2"/>
    </font>
    <font>
      <sz val="6"/>
      <color theme="1"/>
      <name val="Arial"/>
      <family val="2"/>
    </font>
    <font>
      <b/>
      <sz val="10"/>
      <color theme="1"/>
      <name val="Arial"/>
      <family val="2"/>
    </font>
    <font>
      <b/>
      <sz val="8"/>
      <color theme="1"/>
      <name val="Arial"/>
      <family val="2"/>
    </font>
    <font>
      <b/>
      <i/>
      <sz val="7.5"/>
      <color theme="1"/>
      <name val="Arial Narrow"/>
      <family val="2"/>
    </font>
    <font>
      <sz val="6.5"/>
      <color theme="1"/>
      <name val="Arial Narrow"/>
      <family val="2"/>
    </font>
    <font>
      <b/>
      <sz val="6.5"/>
      <color theme="1"/>
      <name val="Arial Narrow"/>
      <family val="2"/>
    </font>
    <font>
      <sz val="9"/>
      <color rgb="FF000000"/>
      <name val="Calibri"/>
      <family val="2"/>
      <scheme val="minor"/>
    </font>
    <font>
      <sz val="8"/>
      <color theme="1"/>
      <name val="Arial"/>
      <family val="2"/>
    </font>
    <font>
      <b/>
      <sz val="7"/>
      <color theme="1"/>
      <name val="Arial"/>
      <family val="2"/>
    </font>
    <font>
      <b/>
      <i/>
      <sz val="9"/>
      <color theme="1"/>
      <name val="Calibri"/>
      <family val="2"/>
      <scheme val="minor"/>
    </font>
    <font>
      <b/>
      <sz val="6"/>
      <color theme="1"/>
      <name val="Arial Narrow"/>
      <family val="2"/>
    </font>
    <font>
      <sz val="7"/>
      <color theme="1"/>
      <name val="Arial"/>
      <family val="2"/>
    </font>
    <font>
      <b/>
      <sz val="8"/>
      <color rgb="FF000000"/>
      <name val="Calibri"/>
      <family val="2"/>
    </font>
    <font>
      <sz val="10"/>
      <color indexed="8"/>
      <name val="Arial Narrow"/>
      <family val="2"/>
    </font>
    <font>
      <sz val="11"/>
      <name val="Arial"/>
      <family val="2"/>
    </font>
    <font>
      <sz val="11"/>
      <color indexed="8"/>
      <name val="Arial"/>
      <family val="2"/>
    </font>
    <font>
      <b/>
      <sz val="14"/>
      <name val="Arial"/>
      <family val="2"/>
    </font>
    <font>
      <sz val="14"/>
      <name val="Arial"/>
      <family val="2"/>
    </font>
    <font>
      <b/>
      <sz val="18"/>
      <name val="Arial"/>
      <family val="2"/>
    </font>
    <font>
      <sz val="18"/>
      <name val="Arial"/>
      <family val="2"/>
    </font>
    <font>
      <b/>
      <sz val="16"/>
      <name val="Arial"/>
      <family val="2"/>
    </font>
    <font>
      <sz val="14"/>
      <color indexed="8"/>
      <name val="Arial"/>
      <family val="2"/>
    </font>
    <font>
      <sz val="9"/>
      <color indexed="8"/>
      <name val="Times New Roman"/>
      <family val="1"/>
    </font>
    <font>
      <sz val="6"/>
      <name val="Arial Narrow"/>
      <family val="2"/>
    </font>
  </fonts>
  <fills count="9">
    <fill>
      <patternFill patternType="none"/>
    </fill>
    <fill>
      <patternFill patternType="gray125"/>
    </fill>
    <fill>
      <patternFill patternType="solid">
        <fgColor indexed="47"/>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
      <patternFill patternType="solid">
        <fgColor rgb="FFBFBFBF"/>
        <bgColor indexed="64"/>
      </patternFill>
    </fill>
    <fill>
      <patternFill patternType="solid">
        <fgColor rgb="FFFFFF00"/>
        <bgColor indexed="64"/>
      </patternFill>
    </fill>
  </fills>
  <borders count="124">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bottom style="double">
        <color indexed="8"/>
      </bottom>
      <diagonal/>
    </border>
    <border>
      <left style="thick">
        <color indexed="8"/>
      </left>
      <right/>
      <top/>
      <bottom style="double">
        <color indexed="8"/>
      </bottom>
      <diagonal/>
    </border>
    <border>
      <left style="thin">
        <color indexed="8"/>
      </left>
      <right style="thick">
        <color indexed="8"/>
      </right>
      <top/>
      <bottom style="double">
        <color indexed="8"/>
      </bottom>
      <diagonal/>
    </border>
    <border>
      <left style="thin">
        <color indexed="8"/>
      </left>
      <right/>
      <top/>
      <bottom style="double">
        <color indexed="8"/>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bottom style="double">
        <color auto="1"/>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auto="1"/>
      </bottom>
      <diagonal/>
    </border>
    <border>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indexed="64"/>
      </right>
      <top/>
      <bottom/>
      <diagonal/>
    </border>
    <border>
      <left style="thin">
        <color indexed="8"/>
      </left>
      <right/>
      <top style="thin">
        <color indexed="8"/>
      </top>
      <bottom style="double">
        <color indexed="8"/>
      </bottom>
      <diagonal/>
    </border>
    <border>
      <left style="thick">
        <color indexed="8"/>
      </left>
      <right/>
      <top style="thin">
        <color indexed="8"/>
      </top>
      <bottom style="thin">
        <color indexed="8"/>
      </bottom>
      <diagonal/>
    </border>
    <border>
      <left/>
      <right style="thick">
        <color indexed="8"/>
      </right>
      <top style="thin">
        <color indexed="8"/>
      </top>
      <bottom style="thin">
        <color indexed="8"/>
      </bottom>
      <diagonal/>
    </border>
    <border>
      <left/>
      <right/>
      <top style="thin">
        <color auto="1"/>
      </top>
      <bottom style="thin">
        <color indexed="8"/>
      </bottom>
      <diagonal/>
    </border>
    <border>
      <left style="thin">
        <color indexed="64"/>
      </left>
      <right style="thin">
        <color indexed="8"/>
      </right>
      <top/>
      <bottom style="double">
        <color indexed="8"/>
      </bottom>
      <diagonal/>
    </border>
    <border>
      <left/>
      <right style="thin">
        <color indexed="8"/>
      </right>
      <top style="thin">
        <color indexed="8"/>
      </top>
      <bottom style="double">
        <color indexed="8"/>
      </bottom>
      <diagonal/>
    </border>
    <border>
      <left/>
      <right style="medium">
        <color auto="1"/>
      </right>
      <top style="thin">
        <color indexed="8"/>
      </top>
      <bottom style="double">
        <color indexed="8"/>
      </bottom>
      <diagonal/>
    </border>
    <border>
      <left style="thin">
        <color indexed="64"/>
      </left>
      <right style="thin">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ck">
        <color indexed="8"/>
      </left>
      <right/>
      <top/>
      <bottom style="thin">
        <color indexed="64"/>
      </bottom>
      <diagonal/>
    </border>
    <border>
      <left style="thin">
        <color indexed="8"/>
      </left>
      <right style="thick">
        <color indexed="8"/>
      </right>
      <top style="double">
        <color indexed="8"/>
      </top>
      <bottom style="thin">
        <color indexed="64"/>
      </bottom>
      <diagonal/>
    </border>
    <border>
      <left/>
      <right style="thin">
        <color auto="1"/>
      </right>
      <top style="double">
        <color indexed="8"/>
      </top>
      <bottom style="thin">
        <color indexed="64"/>
      </bottom>
      <diagonal/>
    </border>
    <border>
      <left style="thin">
        <color auto="1"/>
      </left>
      <right/>
      <top style="double">
        <color indexed="8"/>
      </top>
      <bottom style="thin">
        <color indexed="64"/>
      </bottom>
      <diagonal/>
    </border>
    <border>
      <left style="thin">
        <color indexed="8"/>
      </left>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ck">
        <color indexed="8"/>
      </right>
      <top/>
      <bottom style="thin">
        <color indexed="64"/>
      </bottom>
      <diagonal/>
    </border>
    <border>
      <left/>
      <right style="thin">
        <color auto="1"/>
      </right>
      <top style="thin">
        <color indexed="64"/>
      </top>
      <bottom style="thin">
        <color indexed="64"/>
      </bottom>
      <diagonal/>
    </border>
    <border>
      <left style="thin">
        <color auto="1"/>
      </left>
      <right/>
      <top style="thin">
        <color indexed="64"/>
      </top>
      <bottom style="thin">
        <color indexed="64"/>
      </bottom>
      <diagonal/>
    </border>
    <border>
      <left style="thin">
        <color indexed="8"/>
      </left>
      <right/>
      <top style="thin">
        <color indexed="64"/>
      </top>
      <bottom style="thin">
        <color indexed="64"/>
      </bottom>
      <diagonal/>
    </border>
    <border>
      <left style="thick">
        <color indexed="8"/>
      </left>
      <right style="thin">
        <color indexed="8"/>
      </right>
      <top style="thin">
        <color indexed="64"/>
      </top>
      <bottom style="thin">
        <color indexed="64"/>
      </bottom>
      <diagonal/>
    </border>
    <border>
      <left style="thin">
        <color indexed="8"/>
      </left>
      <right style="thick">
        <color indexed="8"/>
      </right>
      <top style="thin">
        <color indexed="64"/>
      </top>
      <bottom style="thin">
        <color indexed="64"/>
      </bottom>
      <diagonal/>
    </border>
    <border>
      <left style="thick">
        <color indexed="8"/>
      </left>
      <right style="thin">
        <color auto="1"/>
      </right>
      <top style="thin">
        <color indexed="64"/>
      </top>
      <bottom style="thin">
        <color indexed="64"/>
      </bottom>
      <diagonal/>
    </border>
    <border>
      <left style="thin">
        <color auto="1"/>
      </left>
      <right style="thick">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3" fillId="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7" fillId="0" borderId="0" applyFont="0" applyFill="0" applyBorder="0" applyAlignment="0" applyProtection="0"/>
    <xf numFmtId="0" fontId="1" fillId="0" borderId="0"/>
    <xf numFmtId="0" fontId="2" fillId="0" borderId="0"/>
    <xf numFmtId="0" fontId="17" fillId="0" borderId="0"/>
    <xf numFmtId="0" fontId="18" fillId="0" borderId="0" applyNumberFormat="0" applyBorder="0" applyAlignment="0"/>
    <xf numFmtId="0" fontId="17" fillId="0" borderId="0"/>
    <xf numFmtId="9" fontId="17" fillId="0" borderId="0" applyFont="0" applyFill="0" applyBorder="0" applyAlignment="0" applyProtection="0"/>
    <xf numFmtId="9" fontId="1" fillId="0" borderId="0" applyFont="0" applyFill="0" applyBorder="0" applyAlignment="0" applyProtection="0"/>
  </cellStyleXfs>
  <cellXfs count="1514">
    <xf numFmtId="0" fontId="0" fillId="0" borderId="0" xfId="0"/>
    <xf numFmtId="0" fontId="20" fillId="0" borderId="1" xfId="0" applyFont="1" applyBorder="1"/>
    <xf numFmtId="0" fontId="20" fillId="0" borderId="2" xfId="0" applyFont="1" applyBorder="1"/>
    <xf numFmtId="0" fontId="21" fillId="0" borderId="0" xfId="0" applyFont="1"/>
    <xf numFmtId="0" fontId="22" fillId="0" borderId="0" xfId="0" applyFont="1" applyFill="1" applyBorder="1" applyAlignment="1">
      <alignment horizontal="right" vertical="top"/>
    </xf>
    <xf numFmtId="0" fontId="23" fillId="0" borderId="0" xfId="0" applyFont="1" applyFill="1" applyBorder="1" applyAlignment="1">
      <alignment vertical="top"/>
    </xf>
    <xf numFmtId="0" fontId="21" fillId="0" borderId="0" xfId="0" applyFont="1" applyAlignment="1">
      <alignment vertical="center"/>
    </xf>
    <xf numFmtId="0" fontId="21" fillId="0" borderId="0" xfId="0" applyFont="1" applyAlignment="1"/>
    <xf numFmtId="0" fontId="20" fillId="0" borderId="3" xfId="0" applyFont="1" applyBorder="1"/>
    <xf numFmtId="0" fontId="20" fillId="0" borderId="4" xfId="0" applyFont="1" applyBorder="1"/>
    <xf numFmtId="0" fontId="20" fillId="0" borderId="5" xfId="0" applyFont="1" applyBorder="1"/>
    <xf numFmtId="0" fontId="20" fillId="0" borderId="6" xfId="0" applyFont="1" applyBorder="1"/>
    <xf numFmtId="0" fontId="20" fillId="0" borderId="0" xfId="0" applyFont="1" applyBorder="1"/>
    <xf numFmtId="0" fontId="20" fillId="0" borderId="7" xfId="0" applyFont="1" applyBorder="1"/>
    <xf numFmtId="0" fontId="24" fillId="0" borderId="6" xfId="0" applyFont="1" applyBorder="1"/>
    <xf numFmtId="0" fontId="24" fillId="0" borderId="0" xfId="0" applyFont="1" applyBorder="1" applyAlignment="1">
      <alignment vertical="justify"/>
    </xf>
    <xf numFmtId="0" fontId="20" fillId="0" borderId="8" xfId="0" applyFont="1" applyBorder="1"/>
    <xf numFmtId="0" fontId="24" fillId="0" borderId="1" xfId="0" applyFont="1" applyBorder="1" applyAlignment="1">
      <alignment vertical="justify"/>
    </xf>
    <xf numFmtId="0" fontId="21" fillId="0" borderId="0" xfId="0" applyFont="1" applyFill="1" applyBorder="1"/>
    <xf numFmtId="0" fontId="24" fillId="0" borderId="0" xfId="0" applyFont="1" applyBorder="1"/>
    <xf numFmtId="0" fontId="24" fillId="0" borderId="3" xfId="0" applyFont="1" applyBorder="1" applyAlignment="1"/>
    <xf numFmtId="0" fontId="20" fillId="0" borderId="4" xfId="0" applyFont="1" applyBorder="1" applyAlignment="1"/>
    <xf numFmtId="0" fontId="20" fillId="0" borderId="5" xfId="0" applyFont="1" applyBorder="1" applyAlignment="1"/>
    <xf numFmtId="0" fontId="24" fillId="0" borderId="6" xfId="0" applyFont="1" applyBorder="1" applyAlignment="1"/>
    <xf numFmtId="0" fontId="20" fillId="0" borderId="0" xfId="0" applyFont="1" applyBorder="1" applyAlignment="1"/>
    <xf numFmtId="0" fontId="20" fillId="0" borderId="7" xfId="0" applyFont="1" applyBorder="1" applyAlignment="1"/>
    <xf numFmtId="0" fontId="24" fillId="0" borderId="8" xfId="0" applyFont="1" applyBorder="1" applyAlignment="1"/>
    <xf numFmtId="0" fontId="20" fillId="0" borderId="1" xfId="0" applyFont="1" applyBorder="1" applyAlignment="1"/>
    <xf numFmtId="0" fontId="20" fillId="0" borderId="2" xfId="0" applyFont="1" applyBorder="1" applyAlignment="1"/>
    <xf numFmtId="0" fontId="20" fillId="0" borderId="6" xfId="0" quotePrefix="1" applyFont="1" applyBorder="1"/>
    <xf numFmtId="0" fontId="20" fillId="0" borderId="0" xfId="0" applyFont="1" applyFill="1" applyBorder="1"/>
    <xf numFmtId="0" fontId="25"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indent="1"/>
    </xf>
    <xf numFmtId="0" fontId="20" fillId="0" borderId="0" xfId="0" applyFont="1"/>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5" fillId="0" borderId="0" xfId="0" applyFont="1" applyAlignment="1"/>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6" fillId="0" borderId="0" xfId="0" applyFont="1" applyAlignment="1">
      <alignment horizontal="center"/>
    </xf>
    <xf numFmtId="0" fontId="21" fillId="3" borderId="0" xfId="0" applyFont="1" applyFill="1"/>
    <xf numFmtId="0" fontId="27" fillId="3" borderId="0" xfId="0" applyFont="1" applyFill="1"/>
    <xf numFmtId="0" fontId="6" fillId="0" borderId="12" xfId="0" applyFont="1" applyFill="1" applyBorder="1" applyAlignment="1">
      <alignment horizontal="center" vertical="center"/>
    </xf>
    <xf numFmtId="0" fontId="21" fillId="0" borderId="0" xfId="0" applyFont="1" applyFill="1"/>
    <xf numFmtId="0" fontId="23" fillId="0" borderId="1" xfId="0" applyFont="1" applyFill="1" applyBorder="1" applyAlignment="1">
      <alignment vertical="center"/>
    </xf>
    <xf numFmtId="0" fontId="22" fillId="0" borderId="0" xfId="0" applyFont="1" applyFill="1" applyBorder="1" applyAlignment="1">
      <alignment horizontal="left" vertical="top"/>
    </xf>
    <xf numFmtId="43" fontId="28" fillId="3" borderId="0" xfId="0" applyNumberFormat="1" applyFont="1" applyFill="1" applyBorder="1" applyAlignment="1" applyProtection="1">
      <alignment wrapText="1"/>
    </xf>
    <xf numFmtId="0" fontId="22" fillId="0" borderId="0" xfId="0" applyFont="1" applyFill="1" applyBorder="1" applyAlignment="1" applyProtection="1">
      <alignment vertical="top"/>
      <protection locked="0"/>
    </xf>
    <xf numFmtId="0" fontId="21" fillId="0" borderId="0" xfId="0" applyFont="1" applyFill="1" applyProtection="1">
      <protection locked="0"/>
    </xf>
    <xf numFmtId="0" fontId="22" fillId="0" borderId="0" xfId="0" applyFont="1" applyFill="1" applyBorder="1" applyAlignment="1" applyProtection="1">
      <alignment horizontal="right" vertical="top"/>
      <protection locked="0"/>
    </xf>
    <xf numFmtId="0" fontId="21" fillId="0" borderId="0" xfId="0" applyFont="1" applyFill="1" applyBorder="1" applyProtection="1">
      <protection locked="0"/>
    </xf>
    <xf numFmtId="0" fontId="23" fillId="0" borderId="0" xfId="0" applyFont="1" applyFill="1" applyBorder="1" applyAlignment="1" applyProtection="1">
      <alignment horizontal="center" vertical="top"/>
      <protection locked="0"/>
    </xf>
    <xf numFmtId="0" fontId="23" fillId="0" borderId="0" xfId="0" applyFont="1" applyFill="1" applyBorder="1" applyAlignment="1" applyProtection="1">
      <alignment vertical="top"/>
      <protection locked="0"/>
    </xf>
    <xf numFmtId="0" fontId="29" fillId="0" borderId="6" xfId="0" applyFont="1" applyFill="1" applyBorder="1" applyAlignment="1" applyProtection="1">
      <alignment vertical="top" wrapText="1"/>
      <protection locked="0"/>
    </xf>
    <xf numFmtId="0" fontId="29" fillId="0" borderId="0" xfId="0" applyFont="1" applyFill="1" applyBorder="1" applyAlignment="1" applyProtection="1">
      <alignment vertical="top" wrapText="1"/>
      <protection locked="0"/>
    </xf>
    <xf numFmtId="0" fontId="30" fillId="0" borderId="6" xfId="0" applyFont="1" applyFill="1" applyBorder="1" applyAlignment="1" applyProtection="1">
      <alignment wrapText="1"/>
      <protection locked="0"/>
    </xf>
    <xf numFmtId="0" fontId="28" fillId="0" borderId="0" xfId="0" applyFont="1" applyFill="1" applyBorder="1" applyAlignment="1" applyProtection="1">
      <alignment wrapText="1"/>
      <protection locked="0"/>
    </xf>
    <xf numFmtId="0" fontId="21" fillId="0" borderId="0" xfId="0" applyFont="1" applyFill="1" applyBorder="1" applyAlignment="1" applyProtection="1">
      <alignment horizontal="justify" wrapText="1"/>
      <protection locked="0"/>
    </xf>
    <xf numFmtId="0" fontId="30" fillId="0" borderId="0" xfId="0" applyFont="1" applyFill="1" applyBorder="1" applyAlignment="1" applyProtection="1">
      <alignment wrapText="1"/>
      <protection locked="0"/>
    </xf>
    <xf numFmtId="0" fontId="28" fillId="0" borderId="7" xfId="0" applyFont="1" applyFill="1" applyBorder="1" applyAlignment="1" applyProtection="1">
      <alignment wrapText="1"/>
      <protection locked="0"/>
    </xf>
    <xf numFmtId="0" fontId="21" fillId="0" borderId="6" xfId="0" applyFont="1" applyFill="1" applyBorder="1" applyAlignment="1" applyProtection="1">
      <alignment wrapText="1"/>
      <protection locked="0"/>
    </xf>
    <xf numFmtId="43" fontId="20" fillId="0" borderId="0" xfId="8" applyNumberFormat="1" applyFont="1" applyFill="1" applyBorder="1" applyAlignment="1" applyProtection="1">
      <alignment vertical="top" wrapText="1"/>
      <protection locked="0"/>
    </xf>
    <xf numFmtId="0" fontId="21" fillId="0" borderId="0" xfId="0" applyFont="1" applyFill="1" applyBorder="1" applyAlignment="1" applyProtection="1">
      <alignment wrapText="1"/>
      <protection locked="0"/>
    </xf>
    <xf numFmtId="43" fontId="20" fillId="0" borderId="7" xfId="8" applyNumberFormat="1" applyFont="1" applyFill="1" applyBorder="1" applyAlignment="1" applyProtection="1">
      <alignment vertical="top" wrapText="1"/>
      <protection locked="0"/>
    </xf>
    <xf numFmtId="0" fontId="21" fillId="0" borderId="6" xfId="0" applyFont="1" applyFill="1" applyBorder="1" applyAlignment="1" applyProtection="1">
      <alignment horizontal="left" wrapText="1"/>
      <protection locked="0"/>
    </xf>
    <xf numFmtId="0" fontId="31" fillId="0" borderId="6" xfId="0" applyFont="1" applyFill="1" applyBorder="1" applyAlignment="1" applyProtection="1">
      <alignment horizontal="justify" wrapText="1"/>
      <protection locked="0"/>
    </xf>
    <xf numFmtId="43" fontId="20" fillId="0" borderId="0" xfId="0" applyNumberFormat="1" applyFont="1" applyFill="1" applyBorder="1" applyAlignment="1" applyProtection="1">
      <alignment wrapText="1"/>
      <protection locked="0"/>
    </xf>
    <xf numFmtId="43" fontId="32" fillId="0" borderId="0" xfId="0" applyNumberFormat="1" applyFont="1" applyFill="1" applyBorder="1" applyAlignment="1" applyProtection="1">
      <alignment wrapText="1"/>
      <protection locked="0"/>
    </xf>
    <xf numFmtId="0" fontId="33" fillId="0" borderId="0" xfId="0" applyFont="1" applyFill="1" applyBorder="1" applyAlignment="1" applyProtection="1">
      <alignment wrapText="1"/>
      <protection locked="0"/>
    </xf>
    <xf numFmtId="43" fontId="32" fillId="0" borderId="7" xfId="0" applyNumberFormat="1" applyFont="1" applyFill="1" applyBorder="1" applyAlignment="1" applyProtection="1">
      <alignment wrapText="1"/>
      <protection locked="0"/>
    </xf>
    <xf numFmtId="43" fontId="28" fillId="0" borderId="0" xfId="0" applyNumberFormat="1" applyFont="1" applyFill="1" applyBorder="1" applyAlignment="1" applyProtection="1">
      <alignment wrapText="1"/>
      <protection locked="0"/>
    </xf>
    <xf numFmtId="43" fontId="28" fillId="0" borderId="7" xfId="0" applyNumberFormat="1" applyFont="1" applyFill="1" applyBorder="1" applyAlignment="1" applyProtection="1">
      <alignment wrapText="1"/>
      <protection locked="0"/>
    </xf>
    <xf numFmtId="0" fontId="21" fillId="0" borderId="0" xfId="0" applyFont="1" applyFill="1" applyBorder="1" applyAlignment="1" applyProtection="1">
      <protection locked="0"/>
    </xf>
    <xf numFmtId="0" fontId="33" fillId="0" borderId="6" xfId="0" applyFont="1" applyFill="1" applyBorder="1" applyAlignment="1" applyProtection="1">
      <alignment wrapText="1"/>
      <protection locked="0"/>
    </xf>
    <xf numFmtId="43" fontId="20" fillId="0" borderId="7" xfId="0" applyNumberFormat="1" applyFont="1" applyFill="1" applyBorder="1" applyAlignment="1" applyProtection="1">
      <alignment wrapText="1"/>
      <protection locked="0"/>
    </xf>
    <xf numFmtId="0" fontId="0" fillId="0" borderId="0" xfId="0" applyFont="1" applyFill="1" applyProtection="1">
      <protection locked="0"/>
    </xf>
    <xf numFmtId="0" fontId="22" fillId="0" borderId="0" xfId="0" applyFont="1" applyFill="1" applyBorder="1" applyAlignment="1" applyProtection="1">
      <alignment wrapText="1"/>
      <protection locked="0"/>
    </xf>
    <xf numFmtId="0" fontId="21" fillId="0" borderId="6" xfId="0" applyFont="1" applyFill="1" applyBorder="1" applyAlignment="1" applyProtection="1">
      <protection locked="0"/>
    </xf>
    <xf numFmtId="43" fontId="20" fillId="0" borderId="0" xfId="0" applyNumberFormat="1" applyFont="1" applyFill="1" applyBorder="1" applyAlignment="1" applyProtection="1">
      <protection locked="0"/>
    </xf>
    <xf numFmtId="0" fontId="31" fillId="0" borderId="0" xfId="0" applyFont="1" applyFill="1" applyBorder="1" applyAlignment="1" applyProtection="1">
      <alignment horizontal="justify" wrapText="1"/>
      <protection locked="0"/>
    </xf>
    <xf numFmtId="43" fontId="20" fillId="0" borderId="7" xfId="0" applyNumberFormat="1" applyFont="1" applyFill="1" applyBorder="1" applyAlignment="1" applyProtection="1">
      <protection locked="0"/>
    </xf>
    <xf numFmtId="4" fontId="20" fillId="0" borderId="0" xfId="0" applyNumberFormat="1" applyFont="1" applyFill="1" applyBorder="1" applyProtection="1">
      <protection locked="0"/>
    </xf>
    <xf numFmtId="4" fontId="20" fillId="0" borderId="7" xfId="0" applyNumberFormat="1" applyFont="1" applyFill="1" applyBorder="1" applyProtection="1">
      <protection locked="0"/>
    </xf>
    <xf numFmtId="0" fontId="21" fillId="0" borderId="8" xfId="0" applyFont="1" applyFill="1" applyBorder="1" applyProtection="1">
      <protection locked="0"/>
    </xf>
    <xf numFmtId="43" fontId="20" fillId="0" borderId="1" xfId="0" applyNumberFormat="1" applyFont="1" applyFill="1" applyBorder="1" applyProtection="1">
      <protection locked="0"/>
    </xf>
    <xf numFmtId="0" fontId="21" fillId="0" borderId="1" xfId="0" applyFont="1" applyFill="1" applyBorder="1" applyProtection="1">
      <protection locked="0"/>
    </xf>
    <xf numFmtId="0" fontId="20" fillId="0" borderId="1" xfId="0" applyFont="1" applyFill="1" applyBorder="1" applyProtection="1">
      <protection locked="0"/>
    </xf>
    <xf numFmtId="0" fontId="20" fillId="0" borderId="2" xfId="0" applyFont="1" applyFill="1" applyBorder="1" applyProtection="1">
      <protection locked="0"/>
    </xf>
    <xf numFmtId="43" fontId="28" fillId="3" borderId="7" xfId="0" applyNumberFormat="1" applyFont="1" applyFill="1" applyBorder="1" applyAlignment="1" applyProtection="1">
      <alignment wrapText="1"/>
    </xf>
    <xf numFmtId="43" fontId="24" fillId="3" borderId="0" xfId="0" applyNumberFormat="1" applyFont="1" applyFill="1" applyBorder="1" applyAlignment="1" applyProtection="1">
      <alignment wrapText="1"/>
    </xf>
    <xf numFmtId="43" fontId="24" fillId="3" borderId="7" xfId="0" applyNumberFormat="1" applyFont="1" applyFill="1" applyBorder="1" applyAlignment="1" applyProtection="1">
      <alignment wrapText="1"/>
    </xf>
    <xf numFmtId="43" fontId="24" fillId="3" borderId="0" xfId="0" applyNumberFormat="1" applyFont="1" applyFill="1" applyBorder="1" applyAlignment="1" applyProtection="1">
      <alignment vertical="center" wrapText="1"/>
    </xf>
    <xf numFmtId="43" fontId="24" fillId="3" borderId="7" xfId="0" applyNumberFormat="1" applyFont="1" applyFill="1" applyBorder="1" applyAlignment="1" applyProtection="1">
      <alignment vertical="center" wrapText="1"/>
    </xf>
    <xf numFmtId="43" fontId="28" fillId="3" borderId="0" xfId="0" applyNumberFormat="1" applyFont="1" applyFill="1" applyBorder="1" applyAlignment="1" applyProtection="1"/>
    <xf numFmtId="43" fontId="28" fillId="3" borderId="7" xfId="0" applyNumberFormat="1" applyFont="1" applyFill="1" applyBorder="1" applyAlignment="1" applyProtection="1"/>
    <xf numFmtId="0" fontId="22" fillId="0" borderId="13"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top"/>
      <protection locked="0"/>
    </xf>
    <xf numFmtId="0" fontId="21" fillId="3" borderId="0" xfId="0" applyFont="1" applyFill="1" applyProtection="1">
      <protection locked="0"/>
    </xf>
    <xf numFmtId="0" fontId="22" fillId="0" borderId="0" xfId="0" applyFont="1" applyFill="1" applyProtection="1">
      <protection locked="0"/>
    </xf>
    <xf numFmtId="0" fontId="30" fillId="3" borderId="6" xfId="0" applyFont="1" applyFill="1" applyBorder="1" applyAlignment="1" applyProtection="1">
      <alignment wrapText="1"/>
      <protection locked="0"/>
    </xf>
    <xf numFmtId="0" fontId="30" fillId="3" borderId="0" xfId="0" applyFont="1" applyFill="1" applyBorder="1" applyAlignment="1" applyProtection="1">
      <protection locked="0"/>
    </xf>
    <xf numFmtId="0" fontId="30" fillId="3" borderId="0" xfId="0" applyFont="1" applyFill="1" applyBorder="1" applyAlignment="1" applyProtection="1">
      <alignment wrapText="1"/>
      <protection locked="0"/>
    </xf>
    <xf numFmtId="0" fontId="30" fillId="3" borderId="0" xfId="0" applyFont="1" applyFill="1" applyBorder="1" applyAlignment="1" applyProtection="1">
      <alignment horizontal="left" wrapText="1"/>
      <protection locked="0"/>
    </xf>
    <xf numFmtId="0" fontId="21" fillId="0" borderId="0" xfId="0" applyFont="1" applyProtection="1">
      <protection locked="0"/>
    </xf>
    <xf numFmtId="0" fontId="25" fillId="0" borderId="0" xfId="0" applyFont="1" applyBorder="1" applyAlignment="1" applyProtection="1">
      <alignment horizontal="left"/>
      <protection locked="0"/>
    </xf>
    <xf numFmtId="0" fontId="21" fillId="0" borderId="0" xfId="0" applyFont="1" applyBorder="1" applyAlignment="1" applyProtection="1">
      <alignment horizontal="left"/>
      <protection locked="0"/>
    </xf>
    <xf numFmtId="0" fontId="22" fillId="0" borderId="6"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34" fillId="3" borderId="6" xfId="0" applyFont="1" applyFill="1" applyBorder="1" applyAlignment="1" applyProtection="1">
      <alignment horizontal="left" vertical="top"/>
      <protection locked="0"/>
    </xf>
    <xf numFmtId="0" fontId="34" fillId="3" borderId="0" xfId="0" applyFont="1" applyFill="1" applyBorder="1" applyAlignment="1" applyProtection="1">
      <alignment horizontal="left" vertical="top"/>
      <protection locked="0"/>
    </xf>
    <xf numFmtId="0" fontId="31" fillId="0" borderId="6"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30" fillId="3" borderId="6" xfId="0" applyFont="1" applyFill="1" applyBorder="1" applyAlignment="1" applyProtection="1">
      <alignment horizontal="left" vertical="top"/>
      <protection locked="0"/>
    </xf>
    <xf numFmtId="0" fontId="30" fillId="3" borderId="0" xfId="0" applyFont="1" applyFill="1" applyBorder="1" applyAlignment="1" applyProtection="1">
      <alignment horizontal="left" vertical="top"/>
      <protection locked="0"/>
    </xf>
    <xf numFmtId="0" fontId="31" fillId="0" borderId="0" xfId="0" applyFont="1" applyBorder="1" applyAlignment="1" applyProtection="1">
      <alignment horizontal="left" vertical="top"/>
      <protection locked="0"/>
    </xf>
    <xf numFmtId="0" fontId="31" fillId="0" borderId="8" xfId="0" applyFont="1" applyBorder="1" applyAlignment="1" applyProtection="1">
      <alignment horizontal="left" vertical="top"/>
      <protection locked="0"/>
    </xf>
    <xf numFmtId="0" fontId="31" fillId="0" borderId="1" xfId="0" applyFont="1" applyBorder="1" applyAlignment="1" applyProtection="1">
      <alignment horizontal="left" vertical="top"/>
      <protection locked="0"/>
    </xf>
    <xf numFmtId="0" fontId="22" fillId="0" borderId="14" xfId="0" applyFont="1" applyFill="1" applyBorder="1" applyAlignment="1" applyProtection="1">
      <alignment horizontal="center" vertical="center" wrapText="1"/>
      <protection locked="0"/>
    </xf>
    <xf numFmtId="0" fontId="35" fillId="0" borderId="0" xfId="0" applyFont="1" applyProtection="1">
      <protection locked="0"/>
    </xf>
    <xf numFmtId="0" fontId="21" fillId="0" borderId="0" xfId="0" applyFont="1" applyAlignment="1" applyProtection="1">
      <alignment vertical="center"/>
      <protection locked="0"/>
    </xf>
    <xf numFmtId="0" fontId="21" fillId="0" borderId="0" xfId="0" applyFont="1" applyAlignment="1" applyProtection="1">
      <protection locked="0"/>
    </xf>
    <xf numFmtId="0" fontId="35" fillId="0" borderId="0" xfId="0" applyFont="1" applyAlignment="1" applyProtection="1">
      <protection locked="0"/>
    </xf>
    <xf numFmtId="0" fontId="34" fillId="4" borderId="15" xfId="0" applyFont="1" applyFill="1" applyBorder="1" applyAlignment="1" applyProtection="1">
      <alignment horizontal="justify" vertical="center"/>
      <protection locked="0"/>
    </xf>
    <xf numFmtId="0" fontId="36" fillId="4" borderId="14" xfId="0" applyFont="1" applyFill="1" applyBorder="1" applyAlignment="1" applyProtection="1">
      <alignment horizontal="center" vertical="center"/>
      <protection locked="0"/>
    </xf>
    <xf numFmtId="0" fontId="36" fillId="4" borderId="16" xfId="0" applyFont="1" applyFill="1" applyBorder="1" applyAlignment="1" applyProtection="1">
      <alignment horizontal="center" vertical="center"/>
      <protection locked="0"/>
    </xf>
    <xf numFmtId="0" fontId="37" fillId="0" borderId="0" xfId="0" applyFont="1" applyFill="1" applyProtection="1">
      <protection locked="0"/>
    </xf>
    <xf numFmtId="0" fontId="37" fillId="0" borderId="6" xfId="0" applyFont="1" applyFill="1" applyBorder="1" applyAlignment="1" applyProtection="1">
      <alignment horizontal="justify" vertical="top"/>
      <protection locked="0"/>
    </xf>
    <xf numFmtId="0" fontId="38" fillId="0" borderId="0" xfId="0" applyFont="1" applyFill="1" applyBorder="1" applyAlignment="1" applyProtection="1">
      <alignment vertical="top"/>
      <protection locked="0"/>
    </xf>
    <xf numFmtId="0" fontId="39" fillId="0" borderId="6" xfId="0" applyFont="1" applyFill="1" applyBorder="1" applyAlignment="1" applyProtection="1">
      <alignment horizontal="justify" vertical="top"/>
      <protection locked="0"/>
    </xf>
    <xf numFmtId="0" fontId="39" fillId="0" borderId="0" xfId="0" applyFont="1" applyFill="1" applyProtection="1">
      <protection locked="0"/>
    </xf>
    <xf numFmtId="0" fontId="40" fillId="0" borderId="6" xfId="0" applyFont="1" applyFill="1" applyBorder="1" applyAlignment="1" applyProtection="1">
      <alignment vertical="top"/>
      <protection locked="0"/>
    </xf>
    <xf numFmtId="0" fontId="40" fillId="0" borderId="0" xfId="0" applyFont="1" applyFill="1" applyBorder="1" applyAlignment="1" applyProtection="1">
      <alignment vertical="top"/>
      <protection locked="0"/>
    </xf>
    <xf numFmtId="0" fontId="37" fillId="0" borderId="6" xfId="0" applyFont="1" applyFill="1" applyBorder="1" applyAlignment="1" applyProtection="1">
      <alignment vertical="top"/>
      <protection locked="0"/>
    </xf>
    <xf numFmtId="0" fontId="37" fillId="0" borderId="0" xfId="0" applyFont="1" applyFill="1" applyBorder="1" applyAlignment="1" applyProtection="1">
      <alignment vertical="top"/>
      <protection locked="0"/>
    </xf>
    <xf numFmtId="0" fontId="38" fillId="0" borderId="6" xfId="0" applyFont="1" applyFill="1" applyBorder="1" applyAlignment="1" applyProtection="1">
      <alignment vertical="top"/>
      <protection locked="0"/>
    </xf>
    <xf numFmtId="0" fontId="40" fillId="0" borderId="0" xfId="0" applyFont="1" applyFill="1" applyBorder="1" applyAlignment="1" applyProtection="1">
      <alignment vertical="top" wrapText="1"/>
      <protection locked="0"/>
    </xf>
    <xf numFmtId="0" fontId="41" fillId="0" borderId="6" xfId="0" applyFont="1" applyFill="1" applyBorder="1" applyAlignment="1" applyProtection="1">
      <alignment vertical="top"/>
      <protection locked="0"/>
    </xf>
    <xf numFmtId="0" fontId="41" fillId="0" borderId="0" xfId="0" applyFont="1" applyFill="1" applyBorder="1" applyAlignment="1" applyProtection="1">
      <alignment vertical="top"/>
      <protection locked="0"/>
    </xf>
    <xf numFmtId="0" fontId="40" fillId="0" borderId="1" xfId="0" applyFont="1" applyFill="1" applyBorder="1" applyAlignment="1" applyProtection="1">
      <alignment vertical="top" wrapText="1"/>
      <protection locked="0"/>
    </xf>
    <xf numFmtId="0" fontId="40" fillId="0" borderId="8" xfId="0" applyFont="1" applyFill="1" applyBorder="1" applyAlignment="1" applyProtection="1">
      <alignment vertical="top"/>
      <protection locked="0"/>
    </xf>
    <xf numFmtId="0" fontId="37" fillId="0" borderId="0" xfId="0" applyFont="1" applyFill="1" applyBorder="1" applyAlignment="1" applyProtection="1">
      <alignment horizontal="left" vertical="top" wrapText="1" indent="2"/>
      <protection locked="0"/>
    </xf>
    <xf numFmtId="0" fontId="37" fillId="0" borderId="0" xfId="0" applyFont="1" applyFill="1" applyBorder="1" applyAlignment="1" applyProtection="1">
      <alignment horizontal="left" vertical="top" indent="2"/>
      <protection locked="0"/>
    </xf>
    <xf numFmtId="4" fontId="38" fillId="0" borderId="0" xfId="0" applyNumberFormat="1" applyFont="1" applyFill="1" applyBorder="1" applyAlignment="1" applyProtection="1">
      <alignment vertical="top"/>
    </xf>
    <xf numFmtId="4" fontId="38" fillId="0" borderId="7" xfId="0" applyNumberFormat="1" applyFont="1" applyFill="1" applyBorder="1" applyAlignment="1" applyProtection="1">
      <alignment vertical="top"/>
    </xf>
    <xf numFmtId="4" fontId="37" fillId="0" borderId="0" xfId="0" applyNumberFormat="1" applyFont="1" applyFill="1" applyBorder="1" applyProtection="1">
      <protection locked="0"/>
    </xf>
    <xf numFmtId="4" fontId="37" fillId="0" borderId="7" xfId="0" applyNumberFormat="1" applyFont="1" applyFill="1" applyBorder="1" applyProtection="1">
      <protection locked="0"/>
    </xf>
    <xf numFmtId="4" fontId="40" fillId="0" borderId="0" xfId="0" applyNumberFormat="1" applyFont="1" applyFill="1" applyBorder="1" applyAlignment="1" applyProtection="1">
      <alignment vertical="top"/>
    </xf>
    <xf numFmtId="4" fontId="40" fillId="0" borderId="7" xfId="0" applyNumberFormat="1" applyFont="1" applyFill="1" applyBorder="1" applyAlignment="1" applyProtection="1">
      <alignment vertical="top"/>
    </xf>
    <xf numFmtId="4" fontId="37" fillId="0" borderId="0" xfId="0" applyNumberFormat="1" applyFont="1" applyFill="1" applyBorder="1" applyAlignment="1" applyProtection="1">
      <alignment vertical="top"/>
    </xf>
    <xf numFmtId="4" fontId="37" fillId="0" borderId="7" xfId="0" applyNumberFormat="1" applyFont="1" applyFill="1" applyBorder="1" applyAlignment="1" applyProtection="1">
      <alignment vertical="top"/>
    </xf>
    <xf numFmtId="4" fontId="38" fillId="0" borderId="0" xfId="0" applyNumberFormat="1" applyFont="1" applyFill="1" applyBorder="1" applyAlignment="1" applyProtection="1">
      <alignment vertical="top"/>
      <protection locked="0"/>
    </xf>
    <xf numFmtId="4" fontId="38" fillId="0" borderId="7" xfId="0" applyNumberFormat="1" applyFont="1" applyFill="1" applyBorder="1" applyAlignment="1" applyProtection="1">
      <alignment vertical="top"/>
      <protection locked="0"/>
    </xf>
    <xf numFmtId="4" fontId="37" fillId="0" borderId="0" xfId="0" applyNumberFormat="1" applyFont="1" applyFill="1" applyBorder="1" applyAlignment="1" applyProtection="1">
      <alignment vertical="top"/>
      <protection locked="0"/>
    </xf>
    <xf numFmtId="4" fontId="37" fillId="0" borderId="7" xfId="0" applyNumberFormat="1" applyFont="1" applyFill="1" applyBorder="1" applyAlignment="1" applyProtection="1">
      <alignment vertical="top"/>
      <protection locked="0"/>
    </xf>
    <xf numFmtId="4" fontId="40" fillId="0" borderId="0" xfId="0" applyNumberFormat="1" applyFont="1" applyFill="1" applyBorder="1" applyAlignment="1" applyProtection="1">
      <alignment vertical="top" wrapText="1"/>
    </xf>
    <xf numFmtId="4" fontId="40" fillId="0" borderId="7" xfId="0" applyNumberFormat="1" applyFont="1" applyFill="1" applyBorder="1" applyAlignment="1" applyProtection="1">
      <alignment vertical="top" wrapText="1"/>
    </xf>
    <xf numFmtId="4" fontId="40" fillId="0" borderId="1" xfId="0" applyNumberFormat="1" applyFont="1" applyFill="1" applyBorder="1" applyAlignment="1" applyProtection="1">
      <alignment vertical="top" wrapText="1"/>
    </xf>
    <xf numFmtId="4" fontId="40" fillId="0" borderId="2" xfId="0" applyNumberFormat="1" applyFont="1" applyFill="1" applyBorder="1" applyAlignment="1" applyProtection="1">
      <alignment vertical="top" wrapText="1"/>
    </xf>
    <xf numFmtId="0" fontId="42" fillId="0" borderId="14" xfId="0" applyFont="1" applyFill="1" applyBorder="1" applyAlignment="1" applyProtection="1">
      <alignment horizontal="center" vertical="center"/>
      <protection locked="0"/>
    </xf>
    <xf numFmtId="0" fontId="25" fillId="0" borderId="0" xfId="0" applyFont="1" applyBorder="1" applyAlignment="1" applyProtection="1">
      <alignment horizontal="left" vertical="center"/>
      <protection locked="0"/>
    </xf>
    <xf numFmtId="0" fontId="23" fillId="0" borderId="1" xfId="0" applyFont="1" applyFill="1" applyBorder="1" applyAlignment="1" applyProtection="1">
      <alignment vertical="center"/>
      <protection locked="0"/>
    </xf>
    <xf numFmtId="0" fontId="21" fillId="0" borderId="0" xfId="0" applyFont="1" applyBorder="1" applyAlignment="1" applyProtection="1">
      <alignment horizontal="left" vertical="center"/>
      <protection locked="0"/>
    </xf>
    <xf numFmtId="0" fontId="21" fillId="0" borderId="0" xfId="0" applyFont="1" applyAlignment="1" applyProtection="1">
      <alignment vertical="center" wrapText="1"/>
      <protection locked="0"/>
    </xf>
    <xf numFmtId="0" fontId="34" fillId="4" borderId="6" xfId="0" applyFont="1" applyFill="1" applyBorder="1" applyAlignment="1" applyProtection="1">
      <alignment horizontal="justify" vertical="center"/>
      <protection locked="0"/>
    </xf>
    <xf numFmtId="0" fontId="31" fillId="4" borderId="6" xfId="0" applyFont="1" applyFill="1" applyBorder="1" applyAlignment="1" applyProtection="1">
      <alignment horizontal="justify" vertical="center"/>
      <protection locked="0"/>
    </xf>
    <xf numFmtId="0" fontId="22" fillId="0" borderId="17" xfId="0" applyFont="1" applyFill="1" applyBorder="1" applyAlignment="1" applyProtection="1">
      <alignment horizontal="center" vertical="center" wrapText="1"/>
      <protection locked="0"/>
    </xf>
    <xf numFmtId="0" fontId="22" fillId="0" borderId="18" xfId="0" applyFont="1" applyFill="1" applyBorder="1" applyAlignment="1" applyProtection="1">
      <alignment horizontal="center" vertical="center" wrapText="1"/>
      <protection locked="0"/>
    </xf>
    <xf numFmtId="0" fontId="24" fillId="0" borderId="17" xfId="0" applyFont="1" applyFill="1" applyBorder="1" applyAlignment="1" applyProtection="1">
      <alignment horizontal="center" vertical="center" wrapText="1"/>
      <protection locked="0"/>
    </xf>
    <xf numFmtId="0" fontId="24" fillId="0" borderId="19" xfId="0" applyFont="1" applyFill="1" applyBorder="1" applyAlignment="1" applyProtection="1">
      <alignment horizontal="center" vertical="center" wrapText="1"/>
      <protection locked="0"/>
    </xf>
    <xf numFmtId="0" fontId="21" fillId="0" borderId="0" xfId="0" applyFont="1" applyAlignment="1" applyProtection="1">
      <alignment horizontal="center"/>
      <protection locked="0"/>
    </xf>
    <xf numFmtId="4" fontId="24" fillId="0" borderId="20" xfId="0" applyNumberFormat="1" applyFont="1" applyFill="1" applyBorder="1" applyAlignment="1" applyProtection="1">
      <alignment horizontal="center" vertical="top" wrapText="1"/>
      <protection locked="0"/>
    </xf>
    <xf numFmtId="4" fontId="24" fillId="0" borderId="20" xfId="0" applyNumberFormat="1" applyFont="1" applyFill="1" applyBorder="1" applyAlignment="1" applyProtection="1">
      <alignment vertical="top" wrapText="1"/>
      <protection locked="0"/>
    </xf>
    <xf numFmtId="4" fontId="24" fillId="0" borderId="5" xfId="0" applyNumberFormat="1" applyFont="1" applyFill="1" applyBorder="1" applyAlignment="1" applyProtection="1">
      <alignment horizontal="center" vertical="top" wrapText="1"/>
      <protection locked="0"/>
    </xf>
    <xf numFmtId="4" fontId="28" fillId="0" borderId="9" xfId="0" applyNumberFormat="1" applyFont="1" applyBorder="1" applyAlignment="1" applyProtection="1">
      <alignment horizontal="right" vertical="top" wrapText="1"/>
      <protection locked="0"/>
    </xf>
    <xf numFmtId="4" fontId="28" fillId="0" borderId="7" xfId="0" applyNumberFormat="1" applyFont="1" applyBorder="1" applyAlignment="1" applyProtection="1">
      <alignment horizontal="right" vertical="top" wrapText="1"/>
      <protection locked="0"/>
    </xf>
    <xf numFmtId="4" fontId="24" fillId="0" borderId="9" xfId="0" applyNumberFormat="1" applyFont="1" applyBorder="1" applyAlignment="1" applyProtection="1">
      <alignment horizontal="right" vertical="top" wrapText="1"/>
      <protection locked="0"/>
    </xf>
    <xf numFmtId="4" fontId="24" fillId="0" borderId="7" xfId="0" applyNumberFormat="1" applyFont="1" applyBorder="1" applyAlignment="1" applyProtection="1">
      <alignment horizontal="right" vertical="top" wrapText="1"/>
      <protection locked="0"/>
    </xf>
    <xf numFmtId="0" fontId="20" fillId="0" borderId="0" xfId="0" applyFont="1" applyBorder="1" applyAlignment="1" applyProtection="1">
      <alignment horizontal="justify" vertical="top" wrapText="1"/>
      <protection locked="0"/>
    </xf>
    <xf numFmtId="0" fontId="21" fillId="0" borderId="6" xfId="0" applyFont="1" applyBorder="1" applyAlignment="1" applyProtection="1">
      <alignment horizontal="justify" vertical="top" wrapText="1"/>
      <protection locked="0"/>
    </xf>
    <xf numFmtId="4" fontId="20" fillId="0" borderId="9" xfId="0" applyNumberFormat="1" applyFont="1" applyBorder="1" applyAlignment="1" applyProtection="1">
      <alignment horizontal="right" vertical="top" wrapText="1"/>
      <protection locked="0"/>
    </xf>
    <xf numFmtId="4" fontId="20" fillId="0" borderId="7" xfId="0" applyNumberFormat="1" applyFont="1" applyBorder="1" applyAlignment="1" applyProtection="1">
      <alignment horizontal="right" vertical="top" wrapText="1"/>
      <protection locked="0"/>
    </xf>
    <xf numFmtId="0" fontId="21" fillId="0" borderId="0" xfId="0" applyFont="1" applyBorder="1" applyAlignment="1" applyProtection="1">
      <alignment horizontal="justify" vertical="top" wrapText="1"/>
      <protection locked="0"/>
    </xf>
    <xf numFmtId="0" fontId="33" fillId="0" borderId="6" xfId="0" applyFont="1" applyBorder="1" applyAlignment="1" applyProtection="1">
      <alignment horizontal="justify" vertical="top" wrapText="1"/>
      <protection locked="0"/>
    </xf>
    <xf numFmtId="0" fontId="33" fillId="0" borderId="0" xfId="0" applyFont="1" applyBorder="1" applyAlignment="1" applyProtection="1">
      <alignment horizontal="justify" vertical="top" wrapText="1"/>
      <protection locked="0"/>
    </xf>
    <xf numFmtId="4" fontId="32" fillId="0" borderId="9" xfId="0" applyNumberFormat="1" applyFont="1" applyBorder="1" applyAlignment="1" applyProtection="1">
      <alignment horizontal="right" vertical="top" wrapText="1"/>
      <protection locked="0"/>
    </xf>
    <xf numFmtId="4" fontId="32" fillId="0" borderId="7" xfId="0" applyNumberFormat="1" applyFont="1" applyBorder="1" applyAlignment="1" applyProtection="1">
      <alignment horizontal="right" vertical="top" wrapText="1"/>
      <protection locked="0"/>
    </xf>
    <xf numFmtId="0" fontId="28" fillId="0" borderId="10" xfId="0" applyFont="1" applyBorder="1" applyAlignment="1" applyProtection="1">
      <alignment horizontal="justify" vertical="top" wrapText="1"/>
      <protection locked="0"/>
    </xf>
    <xf numFmtId="0" fontId="28" fillId="0" borderId="2" xfId="0" applyFont="1" applyBorder="1" applyAlignment="1" applyProtection="1">
      <alignment horizontal="justify" vertical="top" wrapText="1"/>
      <protection locked="0"/>
    </xf>
    <xf numFmtId="4" fontId="24" fillId="0" borderId="9" xfId="0" applyNumberFormat="1" applyFont="1" applyBorder="1" applyAlignment="1" applyProtection="1">
      <alignment horizontal="right" vertical="top" wrapText="1"/>
    </xf>
    <xf numFmtId="4" fontId="24" fillId="0" borderId="7" xfId="0" applyNumberFormat="1" applyFont="1" applyBorder="1" applyAlignment="1" applyProtection="1">
      <alignment horizontal="right" vertical="top" wrapText="1"/>
    </xf>
    <xf numFmtId="4" fontId="28" fillId="0" borderId="9" xfId="0" applyNumberFormat="1" applyFont="1" applyBorder="1" applyAlignment="1" applyProtection="1">
      <alignment horizontal="right" vertical="top" wrapText="1"/>
    </xf>
    <xf numFmtId="4" fontId="28" fillId="0" borderId="7" xfId="0" applyNumberFormat="1" applyFont="1" applyBorder="1" applyAlignment="1" applyProtection="1">
      <alignment horizontal="right" vertical="top" wrapText="1"/>
    </xf>
    <xf numFmtId="0" fontId="24" fillId="0" borderId="20"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0" fillId="0" borderId="10" xfId="0" applyFont="1" applyBorder="1" applyAlignment="1">
      <alignment horizontal="justify" vertical="center" wrapText="1"/>
    </xf>
    <xf numFmtId="0" fontId="24" fillId="0" borderId="20"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1" fillId="0" borderId="0" xfId="0" applyFont="1" applyAlignment="1" applyProtection="1">
      <alignment horizontal="center" vertical="center"/>
      <protection locked="0"/>
    </xf>
    <xf numFmtId="49" fontId="24" fillId="0" borderId="10" xfId="0" applyNumberFormat="1" applyFont="1" applyFill="1" applyBorder="1" applyAlignment="1" applyProtection="1">
      <alignment horizontal="center" vertical="center" wrapText="1"/>
      <protection locked="0"/>
    </xf>
    <xf numFmtId="49" fontId="24" fillId="5" borderId="10" xfId="0" applyNumberFormat="1"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center" vertical="center" wrapText="1"/>
      <protection locked="0"/>
    </xf>
    <xf numFmtId="0" fontId="24" fillId="0" borderId="6" xfId="0" applyFont="1" applyFill="1" applyBorder="1" applyAlignment="1" applyProtection="1">
      <alignment horizontal="center" vertical="center"/>
      <protection locked="0"/>
    </xf>
    <xf numFmtId="0" fontId="20" fillId="0" borderId="6" xfId="0" applyFont="1" applyBorder="1" applyAlignment="1" applyProtection="1">
      <alignment horizontal="justify" vertical="center" wrapText="1"/>
      <protection locked="0"/>
    </xf>
    <xf numFmtId="0" fontId="20" fillId="0" borderId="8" xfId="0" applyFont="1" applyBorder="1" applyAlignment="1" applyProtection="1">
      <alignment horizontal="justify" vertical="center" wrapText="1"/>
      <protection locked="0"/>
    </xf>
    <xf numFmtId="0" fontId="24" fillId="0" borderId="4" xfId="0" applyFont="1" applyBorder="1" applyAlignment="1" applyProtection="1">
      <alignment horizontal="center" vertical="center"/>
      <protection locked="0"/>
    </xf>
    <xf numFmtId="0" fontId="41" fillId="0" borderId="4" xfId="0" applyFont="1" applyBorder="1" applyAlignment="1" applyProtection="1">
      <alignment horizontal="justify" vertical="center" wrapText="1"/>
      <protection locked="0"/>
    </xf>
    <xf numFmtId="0" fontId="43" fillId="0" borderId="4" xfId="0" applyFont="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41" fillId="0" borderId="0" xfId="0" applyFont="1" applyBorder="1" applyAlignment="1" applyProtection="1">
      <alignment horizontal="justify" vertical="center" wrapText="1"/>
      <protection locked="0"/>
    </xf>
    <xf numFmtId="0" fontId="43" fillId="0" borderId="0" xfId="0" applyFont="1" applyBorder="1" applyAlignment="1" applyProtection="1">
      <alignment vertical="center" wrapText="1"/>
      <protection locked="0"/>
    </xf>
    <xf numFmtId="0" fontId="43" fillId="0" borderId="0" xfId="0" applyFont="1" applyBorder="1" applyAlignment="1" applyProtection="1">
      <alignment horizontal="right" vertical="center" wrapText="1"/>
      <protection locked="0"/>
    </xf>
    <xf numFmtId="0" fontId="24" fillId="0" borderId="5" xfId="0" applyFont="1" applyFill="1" applyBorder="1" applyAlignment="1" applyProtection="1">
      <alignment horizontal="center" vertical="center" wrapText="1"/>
      <protection locked="0"/>
    </xf>
    <xf numFmtId="0" fontId="24" fillId="0" borderId="8" xfId="0" applyFont="1" applyFill="1" applyBorder="1" applyAlignment="1" applyProtection="1">
      <alignment vertical="center"/>
      <protection locked="0"/>
    </xf>
    <xf numFmtId="0" fontId="24" fillId="0" borderId="2" xfId="0" applyFont="1" applyFill="1" applyBorder="1" applyAlignment="1" applyProtection="1">
      <alignment vertical="center"/>
      <protection locked="0"/>
    </xf>
    <xf numFmtId="49" fontId="24" fillId="0" borderId="2" xfId="0" applyNumberFormat="1" applyFont="1" applyFill="1" applyBorder="1" applyAlignment="1" applyProtection="1">
      <alignment horizontal="center" vertical="center" wrapText="1"/>
      <protection locked="0"/>
    </xf>
    <xf numFmtId="49" fontId="24" fillId="0" borderId="23" xfId="0" applyNumberFormat="1" applyFont="1" applyFill="1" applyBorder="1" applyAlignment="1" applyProtection="1">
      <alignment horizontal="center" vertical="center" wrapText="1"/>
      <protection locked="0"/>
    </xf>
    <xf numFmtId="0" fontId="24" fillId="0" borderId="3" xfId="0" applyFont="1" applyBorder="1" applyAlignment="1" applyProtection="1">
      <alignment horizontal="left" vertical="center"/>
      <protection locked="0"/>
    </xf>
    <xf numFmtId="0" fontId="24" fillId="0" borderId="5"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0" fillId="0" borderId="6" xfId="0" applyFont="1" applyBorder="1" applyAlignment="1" applyProtection="1">
      <alignment horizontal="left" vertical="center" indent="1"/>
      <protection locked="0"/>
    </xf>
    <xf numFmtId="0" fontId="20" fillId="0" borderId="7" xfId="0" applyFont="1" applyBorder="1" applyAlignment="1" applyProtection="1">
      <alignment horizontal="left" vertical="center" indent="1"/>
      <protection locked="0"/>
    </xf>
    <xf numFmtId="0" fontId="20" fillId="0" borderId="6" xfId="0" applyFont="1" applyBorder="1" applyAlignment="1" applyProtection="1">
      <alignment horizontal="left" vertical="center" indent="3"/>
      <protection locked="0"/>
    </xf>
    <xf numFmtId="0" fontId="20" fillId="0" borderId="7" xfId="0" applyFont="1" applyBorder="1" applyAlignment="1" applyProtection="1">
      <alignment horizontal="left" vertical="center" indent="6"/>
      <protection locked="0"/>
    </xf>
    <xf numFmtId="0" fontId="20" fillId="0" borderId="7" xfId="0" applyFont="1" applyBorder="1" applyAlignment="1" applyProtection="1">
      <alignment horizontal="left" vertical="center" wrapText="1" indent="2"/>
      <protection locked="0"/>
    </xf>
    <xf numFmtId="0" fontId="24" fillId="0" borderId="6" xfId="0" applyFont="1" applyBorder="1" applyAlignment="1" applyProtection="1">
      <alignment horizontal="left" vertical="center"/>
      <protection locked="0"/>
    </xf>
    <xf numFmtId="0" fontId="24" fillId="0" borderId="7"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protection locked="0"/>
    </xf>
    <xf numFmtId="0" fontId="20" fillId="0" borderId="7" xfId="0" applyFont="1" applyBorder="1" applyAlignment="1" applyProtection="1">
      <alignment horizontal="left" vertical="justify"/>
      <protection locked="0"/>
    </xf>
    <xf numFmtId="0" fontId="20" fillId="0" borderId="7" xfId="0" applyFont="1" applyBorder="1" applyAlignment="1" applyProtection="1">
      <alignment horizontal="justify" vertical="center" wrapText="1"/>
      <protection locked="0"/>
    </xf>
    <xf numFmtId="0" fontId="20" fillId="0" borderId="8"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4" fontId="41" fillId="0" borderId="4" xfId="0" applyNumberFormat="1" applyFont="1" applyBorder="1" applyAlignment="1" applyProtection="1">
      <alignment horizontal="right" vertical="center" wrapText="1"/>
      <protection locked="0"/>
    </xf>
    <xf numFmtId="4" fontId="43" fillId="0" borderId="5" xfId="0" applyNumberFormat="1" applyFont="1" applyBorder="1" applyAlignment="1" applyProtection="1">
      <alignment horizontal="right" vertical="center" wrapText="1"/>
      <protection locked="0"/>
    </xf>
    <xf numFmtId="0" fontId="43" fillId="0" borderId="0" xfId="0" applyFont="1" applyAlignment="1" applyProtection="1">
      <alignment vertical="top"/>
      <protection locked="0"/>
    </xf>
    <xf numFmtId="0" fontId="20" fillId="0" borderId="0" xfId="0" applyFont="1" applyAlignment="1" applyProtection="1">
      <alignment vertical="center"/>
      <protection locked="0"/>
    </xf>
    <xf numFmtId="0" fontId="21" fillId="0" borderId="0" xfId="0" applyFont="1" applyAlignment="1" applyProtection="1">
      <alignment vertical="center"/>
    </xf>
    <xf numFmtId="0" fontId="20" fillId="0" borderId="0" xfId="0" applyFont="1" applyFill="1" applyAlignment="1" applyProtection="1">
      <alignment vertical="center"/>
      <protection locked="0"/>
    </xf>
    <xf numFmtId="0" fontId="44" fillId="0" borderId="0" xfId="0" applyFont="1" applyAlignment="1" applyProtection="1">
      <alignment vertical="center"/>
      <protection locked="0"/>
    </xf>
    <xf numFmtId="0" fontId="45" fillId="0" borderId="0" xfId="0" applyFont="1" applyAlignment="1" applyProtection="1">
      <alignment vertical="center"/>
      <protection locked="0"/>
    </xf>
    <xf numFmtId="0" fontId="46" fillId="0" borderId="0" xfId="0" applyFont="1" applyAlignment="1" applyProtection="1">
      <alignment vertical="center"/>
      <protection locked="0"/>
    </xf>
    <xf numFmtId="0" fontId="22" fillId="0" borderId="0" xfId="0" applyFont="1" applyFill="1" applyBorder="1" applyAlignment="1" applyProtection="1">
      <alignment horizontal="left" vertical="top"/>
      <protection locked="0"/>
    </xf>
    <xf numFmtId="0" fontId="22" fillId="5" borderId="4" xfId="0" applyFont="1" applyFill="1" applyBorder="1" applyAlignment="1" applyProtection="1">
      <alignment horizontal="left" vertical="center"/>
      <protection locked="0"/>
    </xf>
    <xf numFmtId="0" fontId="22" fillId="5" borderId="4" xfId="0" applyFont="1" applyFill="1" applyBorder="1" applyAlignment="1" applyProtection="1">
      <alignment horizontal="center" vertical="center" wrapText="1"/>
      <protection locked="0"/>
    </xf>
    <xf numFmtId="0" fontId="21" fillId="5" borderId="0" xfId="0" applyFont="1" applyFill="1" applyAlignment="1" applyProtection="1">
      <alignment vertical="center" wrapText="1"/>
      <protection locked="0"/>
    </xf>
    <xf numFmtId="0" fontId="22" fillId="5" borderId="1" xfId="0" applyFont="1" applyFill="1" applyBorder="1" applyAlignment="1" applyProtection="1">
      <alignment horizontal="left" vertical="center"/>
      <protection locked="0"/>
    </xf>
    <xf numFmtId="0" fontId="22" fillId="5" borderId="1" xfId="0" applyFont="1" applyFill="1" applyBorder="1" applyAlignment="1" applyProtection="1">
      <alignment horizontal="center" vertical="center" wrapText="1"/>
      <protection locked="0"/>
    </xf>
    <xf numFmtId="0" fontId="31" fillId="4" borderId="8" xfId="0" applyFont="1" applyFill="1" applyBorder="1" applyAlignment="1" applyProtection="1">
      <alignment vertical="center"/>
      <protection locked="0"/>
    </xf>
    <xf numFmtId="4" fontId="31" fillId="4" borderId="2" xfId="0" applyNumberFormat="1" applyFont="1" applyFill="1" applyBorder="1" applyAlignment="1" applyProtection="1">
      <alignment horizontal="right" vertical="center"/>
      <protection locked="0"/>
    </xf>
    <xf numFmtId="0" fontId="31" fillId="4" borderId="6" xfId="0" applyFont="1" applyFill="1" applyBorder="1" applyAlignment="1" applyProtection="1">
      <alignment vertical="center"/>
      <protection locked="0"/>
    </xf>
    <xf numFmtId="0" fontId="22" fillId="3" borderId="17" xfId="0" applyFont="1" applyFill="1" applyBorder="1" applyAlignment="1" applyProtection="1">
      <alignment horizontal="center" vertical="center" wrapText="1"/>
      <protection locked="0"/>
    </xf>
    <xf numFmtId="4" fontId="22" fillId="3" borderId="18" xfId="0" applyNumberFormat="1" applyFont="1" applyFill="1" applyBorder="1" applyAlignment="1" applyProtection="1">
      <alignment horizontal="right" vertical="center" wrapText="1"/>
    </xf>
    <xf numFmtId="0" fontId="34" fillId="4" borderId="24" xfId="0" applyFont="1" applyFill="1" applyBorder="1" applyAlignment="1" applyProtection="1">
      <alignment vertical="center"/>
      <protection locked="0"/>
    </xf>
    <xf numFmtId="0" fontId="34" fillId="4" borderId="17" xfId="0" applyFont="1" applyFill="1" applyBorder="1" applyAlignment="1" applyProtection="1">
      <alignment vertical="center"/>
      <protection locked="0"/>
    </xf>
    <xf numFmtId="0" fontId="31" fillId="4" borderId="17" xfId="0" applyFont="1" applyFill="1" applyBorder="1" applyAlignment="1" applyProtection="1">
      <alignment horizontal="justify" vertical="center"/>
      <protection locked="0"/>
    </xf>
    <xf numFmtId="4" fontId="22" fillId="0" borderId="18" xfId="0" applyNumberFormat="1" applyFont="1" applyFill="1" applyBorder="1" applyAlignment="1" applyProtection="1">
      <alignment horizontal="right" vertical="center" wrapText="1"/>
    </xf>
    <xf numFmtId="43" fontId="22" fillId="0" borderId="9" xfId="0" applyNumberFormat="1" applyFont="1" applyFill="1" applyBorder="1" applyAlignment="1" applyProtection="1">
      <alignment horizontal="right" vertical="center" wrapText="1"/>
      <protection locked="0"/>
    </xf>
    <xf numFmtId="0" fontId="22" fillId="0" borderId="9" xfId="0" applyFont="1" applyFill="1" applyBorder="1" applyAlignment="1" applyProtection="1">
      <alignment horizontal="right" vertical="center" wrapText="1"/>
      <protection locked="0"/>
    </xf>
    <xf numFmtId="0" fontId="31" fillId="4" borderId="9" xfId="0" applyFont="1" applyFill="1" applyBorder="1" applyAlignment="1" applyProtection="1">
      <alignment horizontal="right" vertical="center"/>
      <protection locked="0"/>
    </xf>
    <xf numFmtId="0" fontId="34" fillId="3" borderId="24" xfId="0" applyFont="1" applyFill="1" applyBorder="1" applyAlignment="1" applyProtection="1">
      <alignment vertical="center"/>
      <protection locked="0"/>
    </xf>
    <xf numFmtId="0" fontId="34" fillId="3" borderId="17" xfId="0" applyFont="1" applyFill="1" applyBorder="1" applyAlignment="1" applyProtection="1">
      <alignment vertical="center"/>
      <protection locked="0"/>
    </xf>
    <xf numFmtId="0" fontId="31" fillId="3" borderId="17" xfId="0" applyFont="1" applyFill="1" applyBorder="1" applyAlignment="1" applyProtection="1">
      <alignment horizontal="justify" vertical="center"/>
      <protection locked="0"/>
    </xf>
    <xf numFmtId="0" fontId="22" fillId="5" borderId="3" xfId="0" applyFont="1" applyFill="1" applyBorder="1" applyAlignment="1" applyProtection="1">
      <alignment horizontal="left" vertical="center"/>
      <protection locked="0"/>
    </xf>
    <xf numFmtId="0" fontId="22" fillId="5" borderId="8" xfId="0" applyFont="1" applyFill="1" applyBorder="1" applyAlignment="1" applyProtection="1">
      <alignment horizontal="left" vertical="center"/>
      <protection locked="0"/>
    </xf>
    <xf numFmtId="4" fontId="22" fillId="5" borderId="5" xfId="0" applyNumberFormat="1" applyFont="1" applyFill="1" applyBorder="1" applyAlignment="1" applyProtection="1">
      <alignment horizontal="right" vertical="center" wrapText="1"/>
      <protection locked="0"/>
    </xf>
    <xf numFmtId="4" fontId="22" fillId="5" borderId="2" xfId="0" applyNumberFormat="1" applyFont="1" applyFill="1" applyBorder="1" applyAlignment="1" applyProtection="1">
      <alignment horizontal="right" vertical="center" wrapText="1"/>
      <protection locked="0"/>
    </xf>
    <xf numFmtId="0" fontId="29" fillId="4" borderId="4" xfId="0" applyFont="1" applyFill="1" applyBorder="1" applyAlignment="1" applyProtection="1">
      <alignment horizontal="justify" vertical="center"/>
      <protection locked="0"/>
    </xf>
    <xf numFmtId="0" fontId="22" fillId="0" borderId="4" xfId="0" applyFont="1" applyFill="1" applyBorder="1" applyAlignment="1" applyProtection="1">
      <alignment horizontal="center" vertical="center" wrapText="1"/>
      <protection locked="0"/>
    </xf>
    <xf numFmtId="4" fontId="31" fillId="4" borderId="5" xfId="0" applyNumberFormat="1" applyFont="1" applyFill="1" applyBorder="1" applyAlignment="1" applyProtection="1">
      <alignment horizontal="right" vertical="center"/>
      <protection locked="0"/>
    </xf>
    <xf numFmtId="0" fontId="47" fillId="4" borderId="1" xfId="0" applyFont="1" applyFill="1" applyBorder="1" applyAlignment="1" applyProtection="1">
      <alignment horizontal="justify" vertical="center"/>
      <protection locked="0"/>
    </xf>
    <xf numFmtId="0" fontId="22" fillId="0" borderId="1" xfId="0" applyFont="1" applyFill="1" applyBorder="1" applyAlignment="1" applyProtection="1">
      <alignment horizontal="center" vertical="center" wrapText="1"/>
      <protection locked="0"/>
    </xf>
    <xf numFmtId="0" fontId="29" fillId="4" borderId="25" xfId="0" applyFont="1" applyFill="1" applyBorder="1" applyAlignment="1" applyProtection="1">
      <alignment horizontal="justify" vertical="center"/>
      <protection locked="0"/>
    </xf>
    <xf numFmtId="0" fontId="29" fillId="4" borderId="12" xfId="0" applyFont="1" applyFill="1" applyBorder="1" applyAlignment="1" applyProtection="1">
      <alignment horizontal="justify" vertical="center"/>
      <protection locked="0"/>
    </xf>
    <xf numFmtId="0" fontId="48" fillId="4" borderId="12" xfId="0" applyFont="1" applyFill="1" applyBorder="1" applyAlignment="1" applyProtection="1">
      <alignment horizontal="justify" vertical="center"/>
      <protection locked="0"/>
    </xf>
    <xf numFmtId="0" fontId="29" fillId="4" borderId="26" xfId="0" applyFont="1" applyFill="1" applyBorder="1" applyAlignment="1" applyProtection="1">
      <alignment horizontal="justify" vertical="center"/>
      <protection locked="0"/>
    </xf>
    <xf numFmtId="0" fontId="48" fillId="4" borderId="26" xfId="0" applyFont="1" applyFill="1" applyBorder="1" applyAlignment="1" applyProtection="1">
      <alignment horizontal="justify" vertical="center"/>
      <protection locked="0"/>
    </xf>
    <xf numFmtId="0" fontId="31" fillId="4" borderId="3" xfId="0" applyFont="1" applyFill="1" applyBorder="1" applyAlignment="1" applyProtection="1">
      <alignment horizontal="justify" vertical="center"/>
      <protection locked="0"/>
    </xf>
    <xf numFmtId="0" fontId="34" fillId="4" borderId="8" xfId="0" applyFont="1" applyFill="1" applyBorder="1" applyAlignment="1" applyProtection="1">
      <alignment horizontal="left" vertical="center"/>
      <protection locked="0"/>
    </xf>
    <xf numFmtId="0" fontId="21" fillId="0" borderId="0" xfId="0" applyFont="1" applyFill="1" applyAlignment="1" applyProtection="1">
      <alignment vertical="center"/>
      <protection locked="0"/>
    </xf>
    <xf numFmtId="0" fontId="25"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24" fillId="0" borderId="0" xfId="0" applyFont="1" applyFill="1" applyAlignment="1" applyProtection="1">
      <alignment vertical="center"/>
      <protection locked="0"/>
    </xf>
    <xf numFmtId="49" fontId="24" fillId="0" borderId="0" xfId="0" applyNumberFormat="1" applyFont="1" applyFill="1" applyAlignment="1" applyProtection="1">
      <alignment vertical="center"/>
      <protection locked="0"/>
    </xf>
    <xf numFmtId="0" fontId="49" fillId="0" borderId="0" xfId="0" applyFont="1" applyFill="1" applyAlignment="1" applyProtection="1">
      <alignment vertical="center"/>
      <protection locked="0"/>
    </xf>
    <xf numFmtId="0" fontId="35" fillId="0" borderId="0" xfId="0" applyFont="1" applyFill="1" applyAlignment="1" applyProtection="1">
      <alignment vertical="center"/>
      <protection locked="0"/>
    </xf>
    <xf numFmtId="0" fontId="49" fillId="0" borderId="0" xfId="0" applyFont="1" applyFill="1" applyAlignment="1" applyProtection="1">
      <alignment horizontal="justify"/>
      <protection locked="0"/>
    </xf>
    <xf numFmtId="0" fontId="50" fillId="0" borderId="0" xfId="0" applyFont="1" applyFill="1" applyAlignment="1" applyProtection="1">
      <alignment horizontal="right"/>
      <protection locked="0"/>
    </xf>
    <xf numFmtId="0" fontId="20" fillId="0" borderId="27" xfId="0" applyFont="1" applyFill="1" applyBorder="1" applyAlignment="1" applyProtection="1">
      <alignment horizontal="left" vertical="center" wrapText="1" indent="2"/>
      <protection locked="0"/>
    </xf>
    <xf numFmtId="0" fontId="20" fillId="0" borderId="22" xfId="0" applyFont="1" applyFill="1" applyBorder="1" applyAlignment="1" applyProtection="1">
      <alignment horizontal="justify" vertical="center" wrapText="1"/>
      <protection locked="0"/>
    </xf>
    <xf numFmtId="49" fontId="38" fillId="0" borderId="10" xfId="0" applyNumberFormat="1" applyFont="1" applyFill="1" applyBorder="1" applyAlignment="1">
      <alignment horizontal="center" vertical="center" wrapText="1"/>
    </xf>
    <xf numFmtId="49" fontId="38" fillId="0" borderId="11" xfId="0" applyNumberFormat="1" applyFont="1" applyFill="1" applyBorder="1" applyAlignment="1">
      <alignment horizontal="center" vertical="center" wrapText="1"/>
    </xf>
    <xf numFmtId="0" fontId="22" fillId="0" borderId="0" xfId="0" applyFont="1" applyFill="1" applyAlignment="1" applyProtection="1">
      <alignment vertical="center"/>
      <protection locked="0"/>
    </xf>
    <xf numFmtId="49" fontId="38" fillId="0" borderId="10" xfId="0" applyNumberFormat="1" applyFont="1" applyFill="1" applyBorder="1" applyAlignment="1" applyProtection="1">
      <alignment horizontal="center" vertical="center" wrapText="1"/>
      <protection locked="0"/>
    </xf>
    <xf numFmtId="49" fontId="38" fillId="0" borderId="11" xfId="0" applyNumberFormat="1" applyFont="1" applyFill="1" applyBorder="1" applyAlignment="1" applyProtection="1">
      <alignment horizontal="center" vertical="center" wrapText="1"/>
      <protection locked="0"/>
    </xf>
    <xf numFmtId="49" fontId="22" fillId="0" borderId="0" xfId="0" applyNumberFormat="1" applyFont="1" applyFill="1" applyAlignment="1" applyProtection="1">
      <alignment vertical="center"/>
      <protection locked="0"/>
    </xf>
    <xf numFmtId="0" fontId="35" fillId="0" borderId="27" xfId="0" applyFont="1" applyFill="1" applyBorder="1" applyAlignment="1" applyProtection="1">
      <alignment horizontal="justify" vertical="center" wrapText="1"/>
      <protection locked="0"/>
    </xf>
    <xf numFmtId="0" fontId="24" fillId="0" borderId="24" xfId="0" applyFont="1" applyFill="1" applyBorder="1" applyAlignment="1" applyProtection="1">
      <alignment horizontal="justify" vertical="center" wrapText="1"/>
      <protection locked="0"/>
    </xf>
    <xf numFmtId="49" fontId="38" fillId="0" borderId="0" xfId="0" applyNumberFormat="1" applyFont="1" applyFill="1" applyAlignment="1" applyProtection="1">
      <alignment vertical="center"/>
      <protection locked="0"/>
    </xf>
    <xf numFmtId="0" fontId="22" fillId="0" borderId="20" xfId="0" applyFont="1" applyFill="1" applyBorder="1" applyAlignment="1" applyProtection="1">
      <alignment horizontal="center" vertical="center" wrapText="1"/>
      <protection locked="0"/>
    </xf>
    <xf numFmtId="0" fontId="22" fillId="0" borderId="21"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justify" vertical="center" wrapText="1"/>
      <protection locked="0"/>
    </xf>
    <xf numFmtId="4" fontId="20" fillId="0" borderId="9" xfId="0" applyNumberFormat="1" applyFont="1" applyFill="1" applyBorder="1" applyAlignment="1" applyProtection="1">
      <alignment horizontal="justify" vertical="center" wrapText="1"/>
    </xf>
    <xf numFmtId="4" fontId="20" fillId="0" borderId="28" xfId="0" applyNumberFormat="1" applyFont="1" applyFill="1" applyBorder="1" applyAlignment="1" applyProtection="1">
      <alignment horizontal="justify" vertical="center" wrapText="1"/>
    </xf>
    <xf numFmtId="4" fontId="20" fillId="0" borderId="9" xfId="0" applyNumberFormat="1" applyFont="1" applyFill="1" applyBorder="1" applyAlignment="1" applyProtection="1">
      <alignment horizontal="right" vertical="center" wrapText="1"/>
      <protection locked="0"/>
    </xf>
    <xf numFmtId="4" fontId="20" fillId="0" borderId="9" xfId="0" applyNumberFormat="1" applyFont="1" applyFill="1" applyBorder="1" applyAlignment="1" applyProtection="1">
      <alignment horizontal="right" vertical="center" wrapText="1"/>
    </xf>
    <xf numFmtId="0" fontId="23" fillId="0" borderId="20" xfId="0" applyFont="1" applyFill="1" applyBorder="1" applyAlignment="1" applyProtection="1">
      <alignment horizontal="center" vertical="center" wrapText="1"/>
      <protection locked="0"/>
    </xf>
    <xf numFmtId="0" fontId="23" fillId="0" borderId="21" xfId="0" applyFont="1" applyFill="1" applyBorder="1" applyAlignment="1" applyProtection="1">
      <alignment horizontal="center" vertical="center" wrapText="1"/>
      <protection locked="0"/>
    </xf>
    <xf numFmtId="4" fontId="20" fillId="0" borderId="28" xfId="0" applyNumberFormat="1" applyFont="1" applyFill="1" applyBorder="1" applyAlignment="1" applyProtection="1">
      <alignment horizontal="right" vertical="center" wrapText="1"/>
    </xf>
    <xf numFmtId="0" fontId="20" fillId="0" borderId="27" xfId="0" applyFont="1" applyFill="1" applyBorder="1" applyAlignment="1" applyProtection="1">
      <alignment horizontal="left" vertical="center" wrapText="1" indent="1"/>
      <protection locked="0"/>
    </xf>
    <xf numFmtId="4" fontId="22" fillId="0" borderId="0" xfId="0" applyNumberFormat="1" applyFont="1" applyFill="1" applyBorder="1" applyAlignment="1" applyProtection="1">
      <alignment horizontal="right" vertical="top"/>
      <protection locked="0"/>
    </xf>
    <xf numFmtId="4" fontId="23" fillId="0" borderId="20" xfId="0" applyNumberFormat="1" applyFont="1" applyFill="1" applyBorder="1" applyAlignment="1" applyProtection="1">
      <alignment horizontal="center" vertical="center" wrapText="1"/>
      <protection locked="0"/>
    </xf>
    <xf numFmtId="4" fontId="23" fillId="0" borderId="21" xfId="0" applyNumberFormat="1" applyFont="1" applyFill="1" applyBorder="1" applyAlignment="1" applyProtection="1">
      <alignment horizontal="center" vertical="center" wrapText="1"/>
      <protection locked="0"/>
    </xf>
    <xf numFmtId="4" fontId="23" fillId="0" borderId="10" xfId="0" applyNumberFormat="1" applyFont="1" applyFill="1" applyBorder="1" applyAlignment="1" applyProtection="1">
      <alignment horizontal="center" vertical="center" wrapText="1"/>
      <protection locked="0"/>
    </xf>
    <xf numFmtId="4" fontId="23" fillId="0" borderId="11" xfId="0" applyNumberFormat="1" applyFont="1" applyFill="1" applyBorder="1" applyAlignment="1" applyProtection="1">
      <alignment horizontal="center" vertical="center" wrapText="1"/>
      <protection locked="0"/>
    </xf>
    <xf numFmtId="0" fontId="21" fillId="0" borderId="27" xfId="0" applyFont="1" applyFill="1" applyBorder="1" applyAlignment="1" applyProtection="1">
      <alignment horizontal="justify" vertical="center" wrapText="1"/>
      <protection locked="0"/>
    </xf>
    <xf numFmtId="4" fontId="21" fillId="0" borderId="9" xfId="0" applyNumberFormat="1" applyFont="1" applyFill="1" applyBorder="1" applyAlignment="1" applyProtection="1">
      <alignment horizontal="justify" vertical="center" wrapText="1"/>
      <protection locked="0"/>
    </xf>
    <xf numFmtId="4" fontId="21" fillId="0" borderId="28" xfId="0" applyNumberFormat="1" applyFont="1" applyFill="1" applyBorder="1" applyAlignment="1" applyProtection="1">
      <alignment horizontal="justify" vertical="center" wrapText="1"/>
      <protection locked="0"/>
    </xf>
    <xf numFmtId="0" fontId="24" fillId="0" borderId="0" xfId="0" applyFont="1" applyFill="1" applyBorder="1" applyAlignment="1">
      <alignment horizontal="left" vertical="top"/>
    </xf>
    <xf numFmtId="49" fontId="24" fillId="0" borderId="27" xfId="0" applyNumberFormat="1" applyFont="1" applyFill="1" applyBorder="1" applyAlignment="1">
      <alignment horizontal="left" vertical="center" wrapText="1"/>
    </xf>
    <xf numFmtId="0" fontId="24" fillId="0" borderId="27" xfId="0" applyFont="1" applyBorder="1" applyAlignment="1">
      <alignment horizontal="left" vertical="top" wrapText="1"/>
    </xf>
    <xf numFmtId="0" fontId="20" fillId="0" borderId="27" xfId="0" applyFont="1" applyBorder="1" applyAlignment="1">
      <alignment horizontal="left" vertical="top" wrapText="1" indent="1"/>
    </xf>
    <xf numFmtId="0" fontId="20" fillId="0" borderId="27" xfId="0" applyFont="1" applyBorder="1" applyAlignment="1">
      <alignment horizontal="left" vertical="top" wrapText="1" indent="2"/>
    </xf>
    <xf numFmtId="0" fontId="20" fillId="0" borderId="27" xfId="0" applyFont="1" applyBorder="1" applyAlignment="1">
      <alignment horizontal="left" vertical="top" wrapText="1" indent="3"/>
    </xf>
    <xf numFmtId="49" fontId="38" fillId="5" borderId="10" xfId="0" applyNumberFormat="1" applyFont="1" applyFill="1" applyBorder="1" applyAlignment="1">
      <alignment horizontal="center" vertical="center" wrapText="1"/>
    </xf>
    <xf numFmtId="0" fontId="21" fillId="0" borderId="0" xfId="0" applyFont="1" applyProtection="1"/>
    <xf numFmtId="0" fontId="43" fillId="5" borderId="0" xfId="0" applyFont="1" applyFill="1" applyBorder="1" applyAlignment="1" applyProtection="1">
      <alignment horizontal="right"/>
      <protection locked="0"/>
    </xf>
    <xf numFmtId="0" fontId="5" fillId="0" borderId="0" xfId="0" applyFont="1" applyAlignment="1" applyProtection="1">
      <protection locked="0"/>
    </xf>
    <xf numFmtId="0" fontId="6" fillId="0" borderId="2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4" fontId="6" fillId="0" borderId="9" xfId="0" applyNumberFormat="1" applyFont="1" applyBorder="1" applyAlignment="1" applyProtection="1">
      <alignment horizontal="right" vertical="center"/>
      <protection locked="0"/>
    </xf>
    <xf numFmtId="4" fontId="6" fillId="0" borderId="12" xfId="0" applyNumberFormat="1" applyFont="1" applyBorder="1" applyAlignment="1" applyProtection="1">
      <alignment horizontal="right" vertical="center"/>
      <protection locked="0"/>
    </xf>
    <xf numFmtId="4" fontId="6" fillId="0" borderId="7" xfId="0" applyNumberFormat="1" applyFont="1" applyBorder="1" applyAlignment="1" applyProtection="1">
      <alignment horizontal="right" vertical="center"/>
      <protection locked="0"/>
    </xf>
    <xf numFmtId="0" fontId="6" fillId="0" borderId="12" xfId="0" applyFont="1" applyBorder="1" applyAlignment="1" applyProtection="1">
      <alignment horizontal="left" vertical="center"/>
      <protection locked="0"/>
    </xf>
    <xf numFmtId="0" fontId="6" fillId="0" borderId="12" xfId="0" applyFont="1" applyBorder="1" applyAlignment="1" applyProtection="1">
      <alignment horizontal="left" vertical="center" wrapText="1"/>
      <protection locked="0"/>
    </xf>
    <xf numFmtId="0" fontId="21" fillId="0" borderId="0" xfId="0" applyFont="1" applyAlignment="1" applyProtection="1">
      <alignment wrapText="1"/>
      <protection locked="0"/>
    </xf>
    <xf numFmtId="0" fontId="6" fillId="0" borderId="32" xfId="0" applyFont="1" applyBorder="1" applyAlignment="1" applyProtection="1">
      <alignment horizontal="center" vertical="center"/>
      <protection locked="0"/>
    </xf>
    <xf numFmtId="0" fontId="6" fillId="0" borderId="33" xfId="0" applyFont="1" applyBorder="1" applyAlignment="1" applyProtection="1">
      <alignment vertical="center"/>
      <protection locked="0"/>
    </xf>
    <xf numFmtId="0" fontId="7" fillId="0" borderId="0" xfId="0" applyFont="1" applyProtection="1">
      <protection locked="0"/>
    </xf>
    <xf numFmtId="4" fontId="6" fillId="0" borderId="9" xfId="0" applyNumberFormat="1" applyFont="1" applyBorder="1" applyAlignment="1" applyProtection="1">
      <alignment horizontal="right" vertical="center"/>
    </xf>
    <xf numFmtId="4" fontId="6" fillId="0" borderId="12" xfId="0" applyNumberFormat="1" applyFont="1" applyBorder="1" applyAlignment="1" applyProtection="1">
      <alignment horizontal="right" vertical="center"/>
    </xf>
    <xf numFmtId="4" fontId="6" fillId="0" borderId="7" xfId="0" applyNumberFormat="1" applyFont="1" applyBorder="1" applyAlignment="1" applyProtection="1">
      <alignment horizontal="right" vertical="center"/>
    </xf>
    <xf numFmtId="4" fontId="6" fillId="0" borderId="17" xfId="0" applyNumberFormat="1" applyFont="1" applyBorder="1" applyAlignment="1" applyProtection="1">
      <alignment horizontal="right" vertical="center"/>
    </xf>
    <xf numFmtId="4" fontId="6" fillId="0" borderId="18" xfId="0" applyNumberFormat="1" applyFont="1" applyBorder="1" applyAlignment="1" applyProtection="1">
      <alignment horizontal="right" vertical="center"/>
    </xf>
    <xf numFmtId="0" fontId="25" fillId="0" borderId="0" xfId="0" applyFont="1" applyAlignment="1" applyProtection="1">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4" fontId="6" fillId="0" borderId="19" xfId="0" applyNumberFormat="1" applyFont="1" applyBorder="1" applyAlignment="1" applyProtection="1">
      <alignment horizontal="right" vertical="center"/>
    </xf>
    <xf numFmtId="0" fontId="0" fillId="0" borderId="0" xfId="0" applyProtection="1">
      <protection locked="0"/>
    </xf>
    <xf numFmtId="0" fontId="23" fillId="0" borderId="1" xfId="0" applyFont="1" applyFill="1" applyBorder="1" applyAlignment="1" applyProtection="1">
      <alignment vertical="center" wrapText="1"/>
      <protection locked="0"/>
    </xf>
    <xf numFmtId="49" fontId="38" fillId="5" borderId="10" xfId="0" applyNumberFormat="1" applyFont="1" applyFill="1" applyBorder="1" applyAlignment="1" applyProtection="1">
      <alignment horizontal="center" vertical="center" wrapText="1"/>
      <protection locked="0"/>
    </xf>
    <xf numFmtId="4" fontId="21" fillId="0" borderId="9" xfId="0" applyNumberFormat="1" applyFont="1" applyBorder="1" applyAlignment="1" applyProtection="1">
      <alignment horizontal="right" vertical="center" wrapText="1"/>
      <protection locked="0"/>
    </xf>
    <xf numFmtId="0" fontId="51" fillId="0" borderId="6" xfId="0" applyFont="1" applyBorder="1" applyAlignment="1" applyProtection="1">
      <alignment vertical="center" wrapText="1"/>
      <protection locked="0"/>
    </xf>
    <xf numFmtId="4" fontId="51" fillId="0" borderId="9" xfId="0" applyNumberFormat="1" applyFont="1" applyBorder="1" applyAlignment="1" applyProtection="1">
      <alignment horizontal="right" vertical="center" wrapText="1"/>
      <protection locked="0"/>
    </xf>
    <xf numFmtId="0" fontId="52" fillId="0" borderId="0" xfId="0" applyFont="1" applyProtection="1">
      <protection locked="0"/>
    </xf>
    <xf numFmtId="0" fontId="23" fillId="0" borderId="27" xfId="0" applyFont="1" applyBorder="1" applyAlignment="1" applyProtection="1">
      <alignment vertical="top" wrapText="1"/>
      <protection locked="0"/>
    </xf>
    <xf numFmtId="0" fontId="1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21" fillId="0" borderId="27" xfId="0" applyFont="1" applyBorder="1" applyAlignment="1" applyProtection="1">
      <alignment horizontal="justify" vertical="center" wrapText="1"/>
      <protection locked="0"/>
    </xf>
    <xf numFmtId="0" fontId="35" fillId="0" borderId="27" xfId="0" applyFont="1" applyBorder="1" applyAlignment="1" applyProtection="1">
      <alignment horizontal="left" vertical="center" wrapText="1" indent="4"/>
      <protection locked="0"/>
    </xf>
    <xf numFmtId="0" fontId="24" fillId="0" borderId="24" xfId="0" applyFont="1" applyBorder="1" applyAlignment="1" applyProtection="1">
      <alignment horizontal="justify" vertical="center" wrapText="1"/>
      <protection locked="0"/>
    </xf>
    <xf numFmtId="0" fontId="22" fillId="0" borderId="0" xfId="0" applyFont="1" applyFill="1" applyBorder="1" applyAlignment="1">
      <alignment horizontal="right"/>
    </xf>
    <xf numFmtId="0" fontId="5" fillId="0" borderId="0" xfId="0" applyFont="1" applyFill="1" applyBorder="1" applyAlignment="1">
      <alignment horizontal="center"/>
    </xf>
    <xf numFmtId="0" fontId="21" fillId="0" borderId="0" xfId="0" applyFont="1" applyFill="1" applyAlignment="1"/>
    <xf numFmtId="0" fontId="21"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21" fillId="0" borderId="6" xfId="0" applyFont="1" applyFill="1" applyBorder="1" applyAlignment="1"/>
    <xf numFmtId="0" fontId="21" fillId="0" borderId="7" xfId="0" applyFont="1" applyFill="1" applyBorder="1"/>
    <xf numFmtId="0" fontId="21" fillId="0" borderId="8" xfId="0" applyFont="1" applyFill="1" applyBorder="1" applyAlignment="1"/>
    <xf numFmtId="0" fontId="21" fillId="0" borderId="1" xfId="0" applyFont="1" applyFill="1" applyBorder="1"/>
    <xf numFmtId="0" fontId="53" fillId="0" borderId="0" xfId="0" applyFont="1" applyFill="1" applyAlignment="1"/>
    <xf numFmtId="0" fontId="7" fillId="0" borderId="0" xfId="0" applyFont="1" applyFill="1" applyBorder="1" applyAlignment="1">
      <alignment vertical="center" wrapText="1"/>
    </xf>
    <xf numFmtId="0" fontId="6" fillId="0" borderId="0" xfId="0" applyFont="1" applyFill="1" applyBorder="1" applyAlignment="1">
      <alignment horizontal="left" vertical="center"/>
    </xf>
    <xf numFmtId="0" fontId="6" fillId="0" borderId="5" xfId="0" applyFont="1" applyFill="1" applyBorder="1" applyAlignment="1">
      <alignment horizontal="center" vertical="center"/>
    </xf>
    <xf numFmtId="0" fontId="22" fillId="5" borderId="0" xfId="0" applyFont="1" applyFill="1" applyBorder="1" applyAlignment="1" applyProtection="1">
      <alignment horizontal="right"/>
      <protection locked="0"/>
    </xf>
    <xf numFmtId="0" fontId="6" fillId="0" borderId="6" xfId="0" applyFont="1" applyBorder="1" applyAlignment="1" applyProtection="1">
      <alignment horizontal="left" vertical="center"/>
      <protection locked="0"/>
    </xf>
    <xf numFmtId="4" fontId="6" fillId="0" borderId="28" xfId="0" applyNumberFormat="1" applyFont="1" applyBorder="1" applyAlignment="1" applyProtection="1">
      <alignment horizontal="right" vertical="center"/>
      <protection locked="0"/>
    </xf>
    <xf numFmtId="0" fontId="7" fillId="0" borderId="12" xfId="0" applyFont="1" applyBorder="1" applyAlignment="1" applyProtection="1">
      <alignment horizontal="left" vertical="center"/>
      <protection locked="0"/>
    </xf>
    <xf numFmtId="0" fontId="6" fillId="3" borderId="20"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4" fontId="6" fillId="0" borderId="28" xfId="0" applyNumberFormat="1" applyFont="1" applyBorder="1" applyAlignment="1" applyProtection="1">
      <alignment horizontal="right" vertical="center"/>
    </xf>
    <xf numFmtId="0" fontId="54" fillId="0" borderId="0" xfId="0" applyFont="1"/>
    <xf numFmtId="0" fontId="23" fillId="0" borderId="0" xfId="0" applyFont="1" applyFill="1" applyBorder="1" applyAlignment="1" applyProtection="1">
      <alignment vertical="center"/>
      <protection locked="0"/>
    </xf>
    <xf numFmtId="4" fontId="22" fillId="0" borderId="1" xfId="0" applyNumberFormat="1" applyFont="1" applyFill="1" applyBorder="1" applyAlignment="1" applyProtection="1">
      <alignment horizontal="left" vertical="top"/>
      <protection locked="0"/>
    </xf>
    <xf numFmtId="0" fontId="22" fillId="0" borderId="24" xfId="0" applyFont="1" applyFill="1" applyBorder="1" applyAlignment="1" applyProtection="1">
      <alignment vertical="center"/>
      <protection locked="0"/>
    </xf>
    <xf numFmtId="0" fontId="21" fillId="0" borderId="0" xfId="0" applyFont="1" applyFill="1" applyAlignment="1" applyProtection="1">
      <alignment vertical="center" wrapText="1"/>
      <protection locked="0"/>
    </xf>
    <xf numFmtId="0" fontId="22" fillId="0" borderId="4" xfId="0"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0" fontId="34" fillId="0" borderId="34" xfId="0" applyFont="1" applyFill="1" applyBorder="1" applyAlignment="1" applyProtection="1">
      <alignment vertical="center"/>
      <protection locked="0"/>
    </xf>
    <xf numFmtId="0" fontId="29" fillId="0" borderId="27" xfId="0" applyFont="1" applyFill="1" applyBorder="1" applyAlignment="1" applyProtection="1">
      <alignment horizontal="left" vertical="center" indent="3"/>
      <protection locked="0"/>
    </xf>
    <xf numFmtId="0" fontId="34" fillId="0" borderId="22" xfId="0" applyFont="1" applyFill="1" applyBorder="1" applyAlignment="1" applyProtection="1">
      <alignment vertical="center"/>
      <protection locked="0"/>
    </xf>
    <xf numFmtId="0" fontId="29" fillId="0" borderId="4" xfId="0" applyFont="1" applyFill="1" applyBorder="1" applyAlignment="1" applyProtection="1">
      <alignment horizontal="justify" vertical="center"/>
      <protection locked="0"/>
    </xf>
    <xf numFmtId="0" fontId="34" fillId="0" borderId="1" xfId="0" applyFont="1" applyFill="1" applyBorder="1" applyAlignment="1" applyProtection="1">
      <alignment horizontal="left" vertical="center"/>
      <protection locked="0"/>
    </xf>
    <xf numFmtId="0" fontId="34" fillId="0" borderId="27" xfId="0" applyFont="1" applyFill="1" applyBorder="1" applyAlignment="1" applyProtection="1">
      <alignment vertical="center"/>
      <protection locked="0"/>
    </xf>
    <xf numFmtId="0" fontId="29" fillId="0" borderId="22" xfId="0" applyFont="1" applyFill="1" applyBorder="1" applyAlignment="1" applyProtection="1">
      <alignment horizontal="justify" vertical="center"/>
      <protection locked="0"/>
    </xf>
    <xf numFmtId="4" fontId="21" fillId="0" borderId="0" xfId="0" applyNumberFormat="1" applyFont="1" applyFill="1" applyAlignment="1" applyProtection="1">
      <alignment horizontal="right" vertical="center"/>
      <protection locked="0"/>
    </xf>
    <xf numFmtId="0" fontId="21" fillId="0" borderId="0" xfId="0" applyFont="1" applyFill="1" applyAlignment="1" applyProtection="1">
      <alignment vertical="center" wrapText="1"/>
    </xf>
    <xf numFmtId="4" fontId="22" fillId="0" borderId="4" xfId="0" applyNumberFormat="1" applyFont="1" applyFill="1" applyBorder="1" applyAlignment="1" applyProtection="1">
      <alignment horizontal="right" vertical="center" wrapText="1"/>
    </xf>
    <xf numFmtId="4" fontId="22" fillId="0" borderId="1" xfId="0" applyNumberFormat="1" applyFont="1" applyFill="1" applyBorder="1" applyAlignment="1" applyProtection="1">
      <alignment horizontal="right" vertical="center" wrapText="1"/>
    </xf>
    <xf numFmtId="4" fontId="22" fillId="3" borderId="21" xfId="0" applyNumberFormat="1" applyFont="1" applyFill="1" applyBorder="1" applyAlignment="1" applyProtection="1">
      <alignment horizontal="right" vertical="center" wrapText="1"/>
    </xf>
    <xf numFmtId="0" fontId="21" fillId="0" borderId="0" xfId="0" applyFont="1" applyFill="1" applyAlignment="1" applyProtection="1">
      <alignment vertical="center"/>
    </xf>
    <xf numFmtId="4" fontId="31" fillId="0" borderId="28" xfId="0" applyNumberFormat="1" applyFont="1" applyFill="1" applyBorder="1" applyAlignment="1" applyProtection="1">
      <alignment horizontal="right" vertical="center"/>
    </xf>
    <xf numFmtId="4" fontId="31" fillId="0" borderId="11" xfId="0" applyNumberFormat="1" applyFont="1" applyFill="1" applyBorder="1" applyAlignment="1" applyProtection="1">
      <alignment horizontal="right" vertical="center"/>
    </xf>
    <xf numFmtId="4" fontId="31" fillId="0" borderId="4" xfId="0" applyNumberFormat="1" applyFont="1" applyFill="1" applyBorder="1" applyAlignment="1" applyProtection="1">
      <alignment horizontal="right" vertical="center"/>
    </xf>
    <xf numFmtId="4" fontId="31" fillId="0" borderId="1" xfId="0" applyNumberFormat="1" applyFont="1" applyFill="1" applyBorder="1" applyAlignment="1" applyProtection="1">
      <alignment horizontal="right" vertical="center"/>
    </xf>
    <xf numFmtId="0" fontId="25" fillId="0" borderId="0" xfId="0" applyFont="1" applyBorder="1" applyAlignment="1" applyProtection="1">
      <alignment horizontal="left" vertical="center"/>
    </xf>
    <xf numFmtId="0" fontId="55" fillId="0" borderId="0" xfId="0" applyFont="1" applyBorder="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Alignment="1" applyProtection="1">
      <alignment vertical="center"/>
    </xf>
    <xf numFmtId="0" fontId="22" fillId="0" borderId="0" xfId="0" applyFont="1" applyFill="1" applyAlignment="1" applyProtection="1">
      <alignment vertical="center" wrapText="1"/>
    </xf>
    <xf numFmtId="4" fontId="31" fillId="4" borderId="28" xfId="0" applyNumberFormat="1" applyFont="1" applyFill="1" applyBorder="1" applyAlignment="1" applyProtection="1">
      <alignment horizontal="right" vertical="center"/>
    </xf>
    <xf numFmtId="4" fontId="31" fillId="4" borderId="11" xfId="0" applyNumberFormat="1" applyFont="1" applyFill="1" applyBorder="1" applyAlignment="1" applyProtection="1">
      <alignment horizontal="right" vertical="center"/>
    </xf>
    <xf numFmtId="0" fontId="56" fillId="0" borderId="0" xfId="0" applyFont="1" applyFill="1" applyBorder="1" applyAlignment="1" applyProtection="1">
      <alignment horizontal="center"/>
      <protection locked="0"/>
    </xf>
    <xf numFmtId="0" fontId="57" fillId="0" borderId="0" xfId="0" applyFont="1" applyBorder="1" applyAlignment="1" applyProtection="1">
      <alignment horizontal="left"/>
      <protection locked="0"/>
    </xf>
    <xf numFmtId="0" fontId="55" fillId="0" borderId="0" xfId="0" applyFont="1" applyBorder="1" applyAlignment="1" applyProtection="1">
      <alignment horizontal="left"/>
      <protection locked="0"/>
    </xf>
    <xf numFmtId="0" fontId="57" fillId="0" borderId="0" xfId="0" applyFont="1" applyFill="1" applyAlignment="1" applyProtection="1">
      <alignment horizontal="center" vertical="center"/>
      <protection locked="0"/>
    </xf>
    <xf numFmtId="0" fontId="58" fillId="0" borderId="0" xfId="0" applyFont="1" applyFill="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4" fontId="0" fillId="0" borderId="1" xfId="0" applyNumberFormat="1" applyFill="1" applyBorder="1" applyAlignment="1" applyProtection="1">
      <alignment horizontal="center"/>
      <protection locked="0"/>
    </xf>
    <xf numFmtId="4" fontId="23" fillId="0" borderId="1" xfId="0" applyNumberFormat="1" applyFont="1" applyFill="1" applyBorder="1" applyAlignment="1" applyProtection="1">
      <alignment vertical="top"/>
      <protection locked="0"/>
    </xf>
    <xf numFmtId="4" fontId="31" fillId="0" borderId="2" xfId="0" applyNumberFormat="1" applyFont="1" applyBorder="1" applyAlignment="1" applyProtection="1">
      <alignment horizontal="left" vertical="top"/>
      <protection locked="0"/>
    </xf>
    <xf numFmtId="4" fontId="57" fillId="0" borderId="0" xfId="0" applyNumberFormat="1" applyFont="1" applyBorder="1" applyAlignment="1" applyProtection="1">
      <alignment horizontal="left"/>
      <protection locked="0"/>
    </xf>
    <xf numFmtId="4" fontId="22" fillId="0" borderId="0" xfId="0" applyNumberFormat="1" applyFont="1" applyFill="1" applyProtection="1">
      <protection locked="0"/>
    </xf>
    <xf numFmtId="4" fontId="21" fillId="0" borderId="0" xfId="0" applyNumberFormat="1" applyFont="1" applyBorder="1" applyAlignment="1" applyProtection="1">
      <alignment horizontal="left"/>
      <protection locked="0"/>
    </xf>
    <xf numFmtId="0" fontId="56" fillId="0" borderId="0" xfId="0" applyFont="1" applyFill="1" applyBorder="1" applyAlignment="1" applyProtection="1">
      <alignment horizontal="left"/>
    </xf>
    <xf numFmtId="0" fontId="43" fillId="0" borderId="0" xfId="0" applyFont="1" applyBorder="1" applyAlignment="1" applyProtection="1">
      <alignment horizontal="center" vertical="center" wrapText="1"/>
      <protection locked="0"/>
    </xf>
    <xf numFmtId="0" fontId="45" fillId="0" borderId="0" xfId="0" applyFont="1" applyFill="1" applyBorder="1" applyAlignment="1" applyProtection="1">
      <alignment horizontal="left"/>
    </xf>
    <xf numFmtId="0" fontId="35" fillId="0" borderId="0" xfId="0" applyFont="1" applyFill="1" applyProtection="1">
      <protection locked="0"/>
    </xf>
    <xf numFmtId="0" fontId="45" fillId="0" borderId="0" xfId="0" applyFont="1" applyFill="1" applyBorder="1" applyAlignment="1" applyProtection="1">
      <alignment horizontal="left"/>
      <protection locked="0"/>
    </xf>
    <xf numFmtId="0" fontId="20" fillId="0" borderId="0" xfId="0" applyFont="1" applyFill="1" applyProtection="1">
      <protection locked="0"/>
    </xf>
    <xf numFmtId="3" fontId="23" fillId="0" borderId="9" xfId="0" applyNumberFormat="1" applyFont="1" applyBorder="1" applyAlignment="1" applyProtection="1">
      <alignment horizontal="right" vertical="center" wrapText="1"/>
    </xf>
    <xf numFmtId="3" fontId="35" fillId="0" borderId="9" xfId="0" applyNumberFormat="1" applyFont="1" applyBorder="1" applyAlignment="1" applyProtection="1">
      <alignment horizontal="right" vertical="center" wrapText="1"/>
      <protection locked="0"/>
    </xf>
    <xf numFmtId="3" fontId="35" fillId="0" borderId="9" xfId="0" applyNumberFormat="1" applyFont="1" applyBorder="1" applyAlignment="1" applyProtection="1">
      <alignment horizontal="right" vertical="center" wrapText="1"/>
    </xf>
    <xf numFmtId="3" fontId="23" fillId="0" borderId="9" xfId="0" applyNumberFormat="1" applyFont="1" applyBorder="1" applyAlignment="1" applyProtection="1">
      <alignment horizontal="right" vertical="center" wrapText="1"/>
      <protection locked="0"/>
    </xf>
    <xf numFmtId="3" fontId="24" fillId="0" borderId="17" xfId="0" applyNumberFormat="1" applyFont="1" applyBorder="1" applyAlignment="1" applyProtection="1">
      <alignment horizontal="right" vertical="center" wrapText="1"/>
    </xf>
    <xf numFmtId="0" fontId="24" fillId="0" borderId="27" xfId="0" applyFont="1" applyFill="1" applyBorder="1" applyAlignment="1" applyProtection="1">
      <alignment vertical="center" wrapText="1"/>
      <protection locked="0"/>
    </xf>
    <xf numFmtId="3" fontId="24" fillId="0" borderId="9" xfId="0" applyNumberFormat="1" applyFont="1" applyFill="1" applyBorder="1" applyAlignment="1" applyProtection="1">
      <alignment horizontal="right" vertical="center" wrapText="1"/>
    </xf>
    <xf numFmtId="3" fontId="24" fillId="0" borderId="28" xfId="0" applyNumberFormat="1" applyFont="1" applyFill="1" applyBorder="1" applyAlignment="1" applyProtection="1">
      <alignment horizontal="right" vertical="center" wrapText="1"/>
    </xf>
    <xf numFmtId="3" fontId="20" fillId="0" borderId="9" xfId="0" applyNumberFormat="1" applyFont="1" applyFill="1" applyBorder="1" applyAlignment="1" applyProtection="1">
      <alignment horizontal="right" vertical="center" wrapText="1"/>
      <protection locked="0"/>
    </xf>
    <xf numFmtId="3" fontId="20" fillId="0" borderId="9" xfId="0" applyNumberFormat="1" applyFont="1" applyFill="1" applyBorder="1" applyAlignment="1" applyProtection="1">
      <alignment horizontal="right" vertical="center" wrapText="1"/>
    </xf>
    <xf numFmtId="3" fontId="20" fillId="0" borderId="28" xfId="0" applyNumberFormat="1" applyFont="1" applyFill="1" applyBorder="1" applyAlignment="1" applyProtection="1">
      <alignment horizontal="right" vertical="center" wrapText="1"/>
    </xf>
    <xf numFmtId="0" fontId="20" fillId="0" borderId="27" xfId="0" applyFont="1" applyFill="1" applyBorder="1" applyAlignment="1" applyProtection="1">
      <alignment horizontal="left" vertical="top" wrapText="1" indent="2"/>
      <protection locked="0"/>
    </xf>
    <xf numFmtId="3" fontId="20" fillId="0" borderId="17" xfId="0" applyNumberFormat="1" applyFont="1" applyFill="1" applyBorder="1" applyAlignment="1" applyProtection="1">
      <alignment horizontal="right" vertical="center" wrapText="1"/>
    </xf>
    <xf numFmtId="3" fontId="20" fillId="0" borderId="18" xfId="0" applyNumberFormat="1" applyFont="1" applyFill="1" applyBorder="1" applyAlignment="1" applyProtection="1">
      <alignment horizontal="right" vertical="center" wrapText="1"/>
    </xf>
    <xf numFmtId="3" fontId="24" fillId="0" borderId="17" xfId="0" applyNumberFormat="1" applyFont="1" applyFill="1" applyBorder="1" applyAlignment="1" applyProtection="1">
      <alignment horizontal="right" vertical="center" wrapText="1"/>
    </xf>
    <xf numFmtId="3" fontId="24" fillId="0" borderId="18" xfId="0" applyNumberFormat="1" applyFont="1" applyFill="1" applyBorder="1" applyAlignment="1" applyProtection="1">
      <alignment horizontal="right" vertical="center" wrapText="1"/>
    </xf>
    <xf numFmtId="3" fontId="20" fillId="0" borderId="10" xfId="0" applyNumberFormat="1" applyFont="1" applyFill="1" applyBorder="1" applyAlignment="1" applyProtection="1">
      <alignment horizontal="right" vertical="center" wrapText="1"/>
    </xf>
    <xf numFmtId="3" fontId="20" fillId="0" borderId="11" xfId="0" applyNumberFormat="1" applyFont="1" applyFill="1" applyBorder="1" applyAlignment="1" applyProtection="1">
      <alignment horizontal="right" vertical="center" wrapText="1"/>
    </xf>
    <xf numFmtId="3" fontId="24" fillId="0" borderId="10" xfId="0" applyNumberFormat="1" applyFont="1" applyFill="1" applyBorder="1" applyAlignment="1" applyProtection="1">
      <alignment horizontal="right" vertical="center" wrapText="1"/>
    </xf>
    <xf numFmtId="3" fontId="24" fillId="0" borderId="11" xfId="0" applyNumberFormat="1" applyFont="1" applyFill="1" applyBorder="1" applyAlignment="1" applyProtection="1">
      <alignment horizontal="right" vertical="center" wrapText="1"/>
    </xf>
    <xf numFmtId="3" fontId="35" fillId="0" borderId="9" xfId="0" applyNumberFormat="1" applyFont="1" applyFill="1" applyBorder="1" applyAlignment="1" applyProtection="1">
      <alignment horizontal="right" vertical="center" wrapText="1"/>
      <protection locked="0"/>
    </xf>
    <xf numFmtId="3" fontId="35" fillId="0" borderId="9" xfId="0" applyNumberFormat="1" applyFont="1" applyFill="1" applyBorder="1" applyAlignment="1" applyProtection="1">
      <alignment horizontal="right" vertical="center" wrapText="1"/>
    </xf>
    <xf numFmtId="3" fontId="35" fillId="0" borderId="28" xfId="0" applyNumberFormat="1" applyFont="1" applyFill="1" applyBorder="1" applyAlignment="1" applyProtection="1">
      <alignment horizontal="right" vertical="center" wrapText="1"/>
    </xf>
    <xf numFmtId="0" fontId="24" fillId="0" borderId="20"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49" fontId="24" fillId="0" borderId="10" xfId="0" applyNumberFormat="1" applyFont="1" applyFill="1" applyBorder="1" applyAlignment="1" applyProtection="1">
      <alignment horizontal="center" vertical="center" wrapText="1"/>
    </xf>
    <xf numFmtId="49" fontId="24" fillId="0" borderId="11" xfId="0" applyNumberFormat="1" applyFont="1" applyFill="1" applyBorder="1" applyAlignment="1" applyProtection="1">
      <alignment horizontal="center" vertical="center" wrapText="1"/>
    </xf>
    <xf numFmtId="0" fontId="20" fillId="0" borderId="27" xfId="0" applyFont="1" applyBorder="1" applyAlignment="1" applyProtection="1">
      <alignment horizontal="left" vertical="center" wrapText="1" indent="3"/>
    </xf>
    <xf numFmtId="0" fontId="20" fillId="0" borderId="27" xfId="0" applyFont="1" applyBorder="1" applyAlignment="1" applyProtection="1">
      <alignment vertical="center" wrapText="1"/>
    </xf>
    <xf numFmtId="0" fontId="20" fillId="0" borderId="22" xfId="0" applyFont="1" applyBorder="1" applyAlignment="1" applyProtection="1">
      <alignment horizontal="left" vertical="center" wrapText="1" indent="3"/>
    </xf>
    <xf numFmtId="0" fontId="24" fillId="0" borderId="24" xfId="0" applyFont="1" applyBorder="1" applyAlignment="1" applyProtection="1">
      <alignment vertical="center" wrapText="1"/>
    </xf>
    <xf numFmtId="3" fontId="20" fillId="0" borderId="9" xfId="0" applyNumberFormat="1" applyFont="1" applyBorder="1" applyAlignment="1" applyProtection="1">
      <alignment horizontal="right" vertical="center" wrapText="1"/>
    </xf>
    <xf numFmtId="3" fontId="20" fillId="0" borderId="28" xfId="0" applyNumberFormat="1" applyFont="1" applyBorder="1" applyAlignment="1" applyProtection="1">
      <alignment horizontal="right" vertical="center" wrapText="1"/>
    </xf>
    <xf numFmtId="3" fontId="20" fillId="0" borderId="9" xfId="0" applyNumberFormat="1" applyFont="1" applyBorder="1" applyAlignment="1" applyProtection="1">
      <alignment horizontal="right" vertical="center" wrapText="1"/>
      <protection locked="0"/>
    </xf>
    <xf numFmtId="3" fontId="20" fillId="0" borderId="10" xfId="0" applyNumberFormat="1" applyFont="1" applyBorder="1" applyAlignment="1" applyProtection="1">
      <alignment horizontal="right" vertical="center" wrapText="1"/>
      <protection locked="0"/>
    </xf>
    <xf numFmtId="3" fontId="20" fillId="0" borderId="10" xfId="0" applyNumberFormat="1" applyFont="1" applyBorder="1" applyAlignment="1" applyProtection="1">
      <alignment horizontal="right" vertical="center" wrapText="1"/>
    </xf>
    <xf numFmtId="3" fontId="20" fillId="0" borderId="11" xfId="0" applyNumberFormat="1" applyFont="1" applyBorder="1" applyAlignment="1" applyProtection="1">
      <alignment horizontal="right" vertical="center" wrapText="1"/>
    </xf>
    <xf numFmtId="3" fontId="24" fillId="0" borderId="18" xfId="0" applyNumberFormat="1" applyFont="1" applyBorder="1" applyAlignment="1" applyProtection="1">
      <alignment horizontal="right" vertical="center" wrapText="1"/>
    </xf>
    <xf numFmtId="3" fontId="28" fillId="0" borderId="7" xfId="0" applyNumberFormat="1" applyFont="1" applyBorder="1" applyAlignment="1" applyProtection="1">
      <alignment horizontal="right" vertical="center"/>
    </xf>
    <xf numFmtId="3" fontId="20" fillId="0" borderId="7" xfId="0" applyNumberFormat="1" applyFont="1" applyBorder="1" applyAlignment="1" applyProtection="1">
      <alignment horizontal="right" vertical="center"/>
      <protection locked="0"/>
    </xf>
    <xf numFmtId="3" fontId="20" fillId="0" borderId="7" xfId="0" applyNumberFormat="1" applyFont="1" applyBorder="1" applyAlignment="1" applyProtection="1">
      <alignment horizontal="right" vertical="center"/>
    </xf>
    <xf numFmtId="3" fontId="20" fillId="0" borderId="35" xfId="0" applyNumberFormat="1" applyFont="1" applyBorder="1" applyAlignment="1" applyProtection="1">
      <alignment horizontal="right" vertical="center"/>
    </xf>
    <xf numFmtId="3" fontId="32" fillId="0" borderId="7" xfId="0" applyNumberFormat="1" applyFont="1" applyBorder="1" applyAlignment="1" applyProtection="1">
      <alignment horizontal="right" vertical="center"/>
    </xf>
    <xf numFmtId="3" fontId="32" fillId="0" borderId="35" xfId="0" applyNumberFormat="1" applyFont="1" applyBorder="1" applyAlignment="1" applyProtection="1">
      <alignment horizontal="right" vertical="center"/>
    </xf>
    <xf numFmtId="3" fontId="32" fillId="0" borderId="7" xfId="0" applyNumberFormat="1" applyFont="1" applyBorder="1" applyAlignment="1" applyProtection="1">
      <alignment horizontal="right" vertical="center" wrapText="1"/>
    </xf>
    <xf numFmtId="3" fontId="20" fillId="0" borderId="7" xfId="0" applyNumberFormat="1" applyFont="1" applyBorder="1" applyAlignment="1" applyProtection="1">
      <alignment horizontal="right" vertical="center" wrapText="1"/>
      <protection locked="0"/>
    </xf>
    <xf numFmtId="3" fontId="20" fillId="0" borderId="2" xfId="0" applyNumberFormat="1" applyFont="1" applyBorder="1" applyAlignment="1" applyProtection="1">
      <alignment horizontal="right" vertical="center"/>
      <protection locked="0"/>
    </xf>
    <xf numFmtId="3" fontId="20" fillId="0" borderId="2" xfId="0" applyNumberFormat="1" applyFont="1" applyBorder="1" applyAlignment="1" applyProtection="1">
      <alignment horizontal="right" vertical="center"/>
    </xf>
    <xf numFmtId="3" fontId="20" fillId="0" borderId="23" xfId="0" applyNumberFormat="1" applyFont="1" applyBorder="1" applyAlignment="1" applyProtection="1">
      <alignment horizontal="right" vertical="center"/>
      <protection locked="0"/>
    </xf>
    <xf numFmtId="43" fontId="20" fillId="0" borderId="0" xfId="0" applyNumberFormat="1" applyFont="1" applyFill="1" applyBorder="1" applyProtection="1">
      <protection locked="0"/>
    </xf>
    <xf numFmtId="0" fontId="20" fillId="0" borderId="0" xfId="0" applyFont="1" applyFill="1" applyBorder="1" applyProtection="1">
      <protection locked="0"/>
    </xf>
    <xf numFmtId="0" fontId="20" fillId="0" borderId="0" xfId="0" applyFont="1" applyProtection="1">
      <protection locked="0"/>
    </xf>
    <xf numFmtId="4" fontId="31" fillId="0" borderId="0" xfId="0" applyNumberFormat="1" applyFont="1" applyBorder="1" applyAlignment="1" applyProtection="1">
      <alignment horizontal="left" vertical="top"/>
      <protection locked="0"/>
    </xf>
    <xf numFmtId="0" fontId="28" fillId="0" borderId="0" xfId="0" applyFont="1" applyBorder="1" applyAlignment="1" applyProtection="1">
      <alignment horizontal="justify" vertical="top" wrapText="1"/>
      <protection locked="0"/>
    </xf>
    <xf numFmtId="0" fontId="24" fillId="0" borderId="0" xfId="0" applyFont="1" applyFill="1" applyBorder="1" applyAlignment="1" applyProtection="1">
      <alignment horizontal="center" vertical="center" wrapText="1"/>
      <protection locked="0"/>
    </xf>
    <xf numFmtId="3" fontId="24" fillId="0" borderId="0" xfId="0" applyNumberFormat="1" applyFont="1" applyFill="1" applyBorder="1" applyAlignment="1" applyProtection="1">
      <alignment horizontal="right" vertical="center" wrapText="1"/>
    </xf>
    <xf numFmtId="0" fontId="24" fillId="0" borderId="0" xfId="0" applyFont="1" applyFill="1" applyBorder="1" applyAlignment="1" applyProtection="1">
      <alignment horizontal="justify" vertical="center" wrapText="1"/>
      <protection locked="0"/>
    </xf>
    <xf numFmtId="0" fontId="20" fillId="0" borderId="0" xfId="0" applyFont="1" applyFill="1" applyBorder="1" applyAlignment="1" applyProtection="1">
      <alignment horizontal="left" vertical="center" wrapText="1" indent="2"/>
      <protection locked="0"/>
    </xf>
    <xf numFmtId="3" fontId="20" fillId="0" borderId="0" xfId="0" applyNumberFormat="1" applyFont="1" applyFill="1" applyBorder="1" applyAlignment="1" applyProtection="1">
      <alignment horizontal="right" vertical="center" wrapText="1"/>
      <protection locked="0"/>
    </xf>
    <xf numFmtId="3" fontId="20" fillId="0" borderId="0" xfId="0" applyNumberFormat="1" applyFont="1" applyFill="1" applyBorder="1" applyAlignment="1" applyProtection="1">
      <alignment horizontal="right" vertical="center" wrapText="1"/>
    </xf>
    <xf numFmtId="0" fontId="29" fillId="0" borderId="0" xfId="0" applyFont="1" applyFill="1" applyBorder="1" applyAlignment="1" applyProtection="1">
      <alignment horizontal="justify" vertical="center"/>
      <protection locked="0"/>
    </xf>
    <xf numFmtId="0" fontId="31" fillId="0" borderId="0" xfId="0" applyFont="1" applyFill="1" applyBorder="1" applyAlignment="1" applyProtection="1">
      <alignment horizontal="justify" vertical="center"/>
      <protection locked="0"/>
    </xf>
    <xf numFmtId="4" fontId="31" fillId="0" borderId="0" xfId="0" applyNumberFormat="1" applyFont="1" applyFill="1" applyBorder="1" applyAlignment="1" applyProtection="1">
      <alignment horizontal="right" vertical="center"/>
    </xf>
    <xf numFmtId="0" fontId="34" fillId="0" borderId="0" xfId="0" applyFont="1" applyFill="1" applyBorder="1" applyAlignment="1" applyProtection="1">
      <alignment vertical="center"/>
      <protection locked="0"/>
    </xf>
    <xf numFmtId="0" fontId="34" fillId="0" borderId="24" xfId="0" applyFont="1" applyFill="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4" fontId="6" fillId="0" borderId="0" xfId="0" applyNumberFormat="1" applyFont="1" applyBorder="1" applyAlignment="1" applyProtection="1">
      <alignment horizontal="right" vertical="center"/>
    </xf>
    <xf numFmtId="0" fontId="21" fillId="0" borderId="0" xfId="0" applyFont="1" applyBorder="1" applyAlignment="1" applyProtection="1">
      <alignment wrapText="1"/>
      <protection locked="0"/>
    </xf>
    <xf numFmtId="0" fontId="21" fillId="0" borderId="0" xfId="0" applyFont="1" applyBorder="1" applyProtection="1">
      <protection locked="0"/>
    </xf>
    <xf numFmtId="0" fontId="24" fillId="0" borderId="0" xfId="0" applyFont="1" applyBorder="1" applyAlignment="1" applyProtection="1">
      <alignment horizontal="justify" vertical="center" wrapText="1"/>
      <protection locked="0"/>
    </xf>
    <xf numFmtId="4" fontId="29" fillId="0" borderId="0" xfId="0" applyNumberFormat="1" applyFont="1" applyFill="1" applyBorder="1" applyAlignment="1" applyProtection="1">
      <alignment horizontal="right" vertical="center"/>
      <protection locked="0"/>
    </xf>
    <xf numFmtId="0" fontId="24" fillId="0" borderId="0" xfId="0" applyFont="1" applyFill="1" applyAlignment="1" applyProtection="1">
      <alignment vertical="center"/>
    </xf>
    <xf numFmtId="3" fontId="24" fillId="0" borderId="0" xfId="0" applyNumberFormat="1" applyFont="1" applyBorder="1" applyAlignment="1" applyProtection="1">
      <alignment horizontal="right" vertical="center" wrapText="1"/>
      <protection locked="0"/>
    </xf>
    <xf numFmtId="0" fontId="0" fillId="0" borderId="1" xfId="0" applyBorder="1" applyAlignment="1" applyProtection="1">
      <alignment horizontal="center"/>
      <protection locked="0"/>
    </xf>
    <xf numFmtId="3" fontId="35" fillId="0" borderId="28" xfId="0" applyNumberFormat="1" applyFont="1" applyFill="1" applyBorder="1" applyAlignment="1" applyProtection="1">
      <alignment horizontal="right" vertical="center" wrapText="1"/>
      <protection locked="0"/>
    </xf>
    <xf numFmtId="0" fontId="20" fillId="0" borderId="22" xfId="0" applyFont="1" applyFill="1" applyBorder="1" applyAlignment="1" applyProtection="1">
      <alignment horizontal="justify" vertical="center" wrapText="1"/>
    </xf>
    <xf numFmtId="0" fontId="20" fillId="0" borderId="27" xfId="0" applyFont="1" applyFill="1" applyBorder="1" applyAlignment="1" applyProtection="1">
      <alignment horizontal="justify" vertical="center" wrapText="1"/>
    </xf>
    <xf numFmtId="0" fontId="59" fillId="0" borderId="0" xfId="0" applyFont="1"/>
    <xf numFmtId="3" fontId="35" fillId="0" borderId="10" xfId="0" applyNumberFormat="1" applyFont="1" applyFill="1" applyBorder="1" applyAlignment="1" applyProtection="1">
      <alignment horizontal="right" vertical="center" wrapText="1"/>
      <protection locked="0"/>
    </xf>
    <xf numFmtId="3" fontId="35" fillId="0" borderId="10" xfId="0" applyNumberFormat="1" applyFont="1" applyFill="1" applyBorder="1" applyAlignment="1" applyProtection="1">
      <alignment horizontal="right" vertical="center" wrapText="1"/>
    </xf>
    <xf numFmtId="3" fontId="35" fillId="0" borderId="11" xfId="0" applyNumberFormat="1" applyFont="1" applyFill="1" applyBorder="1" applyAlignment="1" applyProtection="1">
      <alignment horizontal="right" vertical="center" wrapText="1"/>
    </xf>
    <xf numFmtId="3" fontId="23" fillId="0" borderId="10" xfId="0" applyNumberFormat="1" applyFont="1" applyFill="1" applyBorder="1" applyAlignment="1" applyProtection="1">
      <alignment horizontal="right" vertical="center" wrapText="1"/>
    </xf>
    <xf numFmtId="3" fontId="51" fillId="0" borderId="10"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xf>
    <xf numFmtId="0" fontId="21" fillId="0" borderId="6" xfId="0" applyFont="1" applyFill="1" applyBorder="1" applyAlignment="1" applyProtection="1">
      <alignment horizontal="center" wrapText="1"/>
      <protection locked="0"/>
    </xf>
    <xf numFmtId="0" fontId="21" fillId="0" borderId="6" xfId="0" applyFont="1" applyFill="1" applyBorder="1" applyAlignment="1" applyProtection="1">
      <alignment horizontal="left" vertical="top" wrapText="1"/>
      <protection locked="0"/>
    </xf>
    <xf numFmtId="0" fontId="21" fillId="0" borderId="6" xfId="0" applyFont="1" applyFill="1" applyBorder="1" applyAlignment="1" applyProtection="1">
      <alignment vertical="top" wrapText="1"/>
      <protection locked="0"/>
    </xf>
    <xf numFmtId="4" fontId="22" fillId="0" borderId="1" xfId="0" applyNumberFormat="1" applyFont="1" applyFill="1" applyBorder="1" applyAlignment="1" applyProtection="1">
      <alignment horizontal="right" vertical="top"/>
      <protection locked="0"/>
    </xf>
    <xf numFmtId="0" fontId="24" fillId="0" borderId="4" xfId="0" applyFont="1" applyFill="1" applyBorder="1" applyAlignment="1" applyProtection="1">
      <alignment horizontal="justify" vertical="center" wrapText="1"/>
      <protection locked="0"/>
    </xf>
    <xf numFmtId="3" fontId="24" fillId="0" borderId="4" xfId="0" applyNumberFormat="1" applyFont="1" applyFill="1" applyBorder="1" applyAlignment="1" applyProtection="1">
      <alignment horizontal="right" vertical="center" wrapText="1"/>
    </xf>
    <xf numFmtId="0" fontId="20" fillId="0" borderId="0" xfId="0" applyFont="1" applyFill="1" applyBorder="1" applyAlignment="1" applyProtection="1">
      <alignment horizontal="justify" vertical="center" wrapText="1"/>
      <protection locked="0"/>
    </xf>
    <xf numFmtId="0" fontId="22" fillId="0" borderId="1" xfId="0" applyFont="1" applyFill="1" applyBorder="1" applyAlignment="1" applyProtection="1">
      <alignment vertical="center" wrapText="1"/>
      <protection locked="0"/>
    </xf>
    <xf numFmtId="43" fontId="22" fillId="3" borderId="0" xfId="5" applyFont="1" applyFill="1" applyBorder="1" applyAlignment="1" applyProtection="1">
      <alignment horizontal="right" vertical="top"/>
    </xf>
    <xf numFmtId="43" fontId="22" fillId="3" borderId="7" xfId="5" applyFont="1" applyFill="1" applyBorder="1" applyAlignment="1" applyProtection="1">
      <alignment horizontal="right" vertical="top"/>
    </xf>
    <xf numFmtId="43" fontId="21" fillId="0" borderId="0" xfId="5" applyFont="1" applyBorder="1" applyAlignment="1" applyProtection="1">
      <alignment horizontal="right" vertical="top"/>
      <protection locked="0"/>
    </xf>
    <xf numFmtId="43" fontId="21" fillId="0" borderId="7" xfId="5" applyFont="1" applyBorder="1" applyAlignment="1" applyProtection="1">
      <alignment horizontal="right" vertical="top"/>
      <protection locked="0"/>
    </xf>
    <xf numFmtId="43" fontId="30" fillId="3" borderId="0" xfId="5" applyFont="1" applyFill="1" applyBorder="1" applyAlignment="1" applyProtection="1">
      <alignment horizontal="right" vertical="top"/>
    </xf>
    <xf numFmtId="43" fontId="30" fillId="3" borderId="7" xfId="5" applyFont="1" applyFill="1" applyBorder="1" applyAlignment="1" applyProtection="1">
      <alignment horizontal="right" vertical="top"/>
    </xf>
    <xf numFmtId="0" fontId="22" fillId="0" borderId="6" xfId="0" applyFont="1" applyFill="1" applyBorder="1" applyAlignment="1" applyProtection="1">
      <alignment horizontal="justify" vertical="top"/>
      <protection locked="0"/>
    </xf>
    <xf numFmtId="4" fontId="28" fillId="0" borderId="0" xfId="0" applyNumberFormat="1" applyFont="1" applyFill="1" applyBorder="1" applyAlignment="1" applyProtection="1">
      <alignment horizontal="right" vertical="top"/>
    </xf>
    <xf numFmtId="4" fontId="28" fillId="0" borderId="7" xfId="0" applyNumberFormat="1" applyFont="1" applyFill="1" applyBorder="1" applyAlignment="1" applyProtection="1">
      <alignment horizontal="right" vertical="top"/>
    </xf>
    <xf numFmtId="0" fontId="30" fillId="0" borderId="6" xfId="0" applyFont="1" applyFill="1" applyBorder="1" applyAlignment="1" applyProtection="1">
      <alignment horizontal="justify" vertical="top"/>
      <protection locked="0"/>
    </xf>
    <xf numFmtId="4" fontId="24" fillId="0" borderId="0" xfId="0" applyNumberFormat="1" applyFont="1" applyFill="1" applyBorder="1" applyAlignment="1" applyProtection="1">
      <alignment horizontal="right" vertical="top"/>
    </xf>
    <xf numFmtId="4" fontId="24" fillId="0" borderId="7" xfId="0" applyNumberFormat="1" applyFont="1" applyFill="1" applyBorder="1" applyAlignment="1" applyProtection="1">
      <alignment horizontal="right" vertical="top"/>
    </xf>
    <xf numFmtId="0" fontId="35" fillId="0" borderId="6" xfId="0" applyFont="1" applyFill="1" applyBorder="1" applyAlignment="1" applyProtection="1">
      <alignment horizontal="justify" vertical="top"/>
      <protection locked="0"/>
    </xf>
    <xf numFmtId="4" fontId="35" fillId="0" borderId="0" xfId="0" applyNumberFormat="1" applyFont="1" applyFill="1" applyBorder="1" applyAlignment="1" applyProtection="1">
      <alignment horizontal="right" vertical="top"/>
      <protection locked="0"/>
    </xf>
    <xf numFmtId="4" fontId="35" fillId="0" borderId="7" xfId="0" applyNumberFormat="1" applyFont="1" applyFill="1" applyBorder="1" applyAlignment="1" applyProtection="1">
      <alignment horizontal="right" vertical="top"/>
      <protection locked="0"/>
    </xf>
    <xf numFmtId="4" fontId="24" fillId="0" borderId="0" xfId="0" applyNumberFormat="1" applyFont="1" applyFill="1" applyBorder="1" applyAlignment="1" applyProtection="1">
      <alignment horizontal="right" vertical="top"/>
      <protection locked="0"/>
    </xf>
    <xf numFmtId="4" fontId="24" fillId="0" borderId="7" xfId="0" applyNumberFormat="1" applyFont="1" applyFill="1" applyBorder="1" applyAlignment="1" applyProtection="1">
      <alignment horizontal="right" vertical="top"/>
      <protection locked="0"/>
    </xf>
    <xf numFmtId="0" fontId="33" fillId="0" borderId="6" xfId="0" applyFont="1" applyFill="1" applyBorder="1" applyAlignment="1" applyProtection="1">
      <alignment horizontal="justify" vertical="top"/>
      <protection locked="0"/>
    </xf>
    <xf numFmtId="4" fontId="20" fillId="0" borderId="0" xfId="0" applyNumberFormat="1" applyFont="1" applyFill="1" applyAlignment="1" applyProtection="1">
      <alignment horizontal="right"/>
      <protection locked="0"/>
    </xf>
    <xf numFmtId="4" fontId="20" fillId="0" borderId="7" xfId="0" applyNumberFormat="1" applyFont="1" applyFill="1" applyBorder="1" applyAlignment="1" applyProtection="1">
      <alignment horizontal="right"/>
      <protection locked="0"/>
    </xf>
    <xf numFmtId="0" fontId="20" fillId="0" borderId="6" xfId="0" applyFont="1" applyFill="1" applyBorder="1" applyAlignment="1" applyProtection="1">
      <alignment horizontal="justify" vertical="top"/>
      <protection locked="0"/>
    </xf>
    <xf numFmtId="0" fontId="35" fillId="0" borderId="8" xfId="0" applyFont="1" applyFill="1" applyBorder="1" applyAlignment="1" applyProtection="1">
      <alignment horizontal="justify" vertical="top"/>
      <protection locked="0"/>
    </xf>
    <xf numFmtId="4" fontId="35" fillId="0" borderId="1" xfId="0" applyNumberFormat="1" applyFont="1" applyFill="1" applyBorder="1" applyAlignment="1" applyProtection="1">
      <alignment horizontal="right" vertical="top"/>
      <protection locked="0"/>
    </xf>
    <xf numFmtId="4" fontId="35" fillId="0" borderId="2" xfId="0" applyNumberFormat="1" applyFont="1" applyFill="1" applyBorder="1" applyAlignment="1" applyProtection="1">
      <alignment horizontal="right" vertical="top"/>
      <protection locked="0"/>
    </xf>
    <xf numFmtId="0" fontId="35" fillId="0" borderId="0" xfId="0" applyFont="1" applyFill="1" applyBorder="1" applyAlignment="1" applyProtection="1">
      <alignment horizontal="justify" vertical="top"/>
      <protection locked="0"/>
    </xf>
    <xf numFmtId="0" fontId="21" fillId="0" borderId="0" xfId="0" applyFont="1" applyFill="1" applyAlignment="1" applyProtection="1">
      <protection locked="0"/>
    </xf>
    <xf numFmtId="0" fontId="34" fillId="0" borderId="3" xfId="0" applyFont="1" applyFill="1" applyBorder="1" applyAlignment="1" applyProtection="1">
      <alignment vertical="center"/>
      <protection locked="0"/>
    </xf>
    <xf numFmtId="0" fontId="34" fillId="0" borderId="25" xfId="0" applyFont="1" applyFill="1" applyBorder="1" applyAlignment="1" applyProtection="1">
      <alignment vertical="center"/>
      <protection locked="0"/>
    </xf>
    <xf numFmtId="4" fontId="31" fillId="0" borderId="9" xfId="0" applyNumberFormat="1" applyFont="1" applyFill="1" applyBorder="1" applyAlignment="1" applyProtection="1">
      <alignment horizontal="justify" vertical="center"/>
      <protection locked="0"/>
    </xf>
    <xf numFmtId="4" fontId="31" fillId="0" borderId="28" xfId="0" applyNumberFormat="1" applyFont="1" applyFill="1" applyBorder="1" applyAlignment="1" applyProtection="1">
      <alignment horizontal="justify" vertical="center"/>
      <protection locked="0"/>
    </xf>
    <xf numFmtId="0" fontId="34" fillId="0" borderId="6" xfId="0" applyFont="1" applyFill="1" applyBorder="1" applyAlignment="1" applyProtection="1">
      <alignment vertical="center"/>
      <protection locked="0"/>
    </xf>
    <xf numFmtId="0" fontId="34" fillId="0" borderId="12" xfId="0" applyFont="1" applyFill="1" applyBorder="1" applyAlignment="1" applyProtection="1">
      <alignment vertical="center"/>
      <protection locked="0"/>
    </xf>
    <xf numFmtId="4" fontId="48" fillId="0" borderId="9" xfId="0" applyNumberFormat="1" applyFont="1" applyFill="1" applyBorder="1" applyAlignment="1" applyProtection="1">
      <alignment horizontal="right" vertical="center"/>
    </xf>
    <xf numFmtId="4" fontId="60" fillId="0" borderId="9" xfId="0" applyNumberFormat="1" applyFont="1" applyFill="1" applyBorder="1" applyAlignment="1" applyProtection="1">
      <alignment horizontal="right" vertical="center"/>
    </xf>
    <xf numFmtId="4" fontId="60" fillId="0" borderId="28" xfId="0" applyNumberFormat="1" applyFont="1" applyFill="1" applyBorder="1" applyAlignment="1" applyProtection="1">
      <alignment horizontal="right" vertical="center"/>
    </xf>
    <xf numFmtId="0" fontId="34" fillId="0" borderId="6" xfId="0" applyFont="1" applyFill="1" applyBorder="1" applyAlignment="1" applyProtection="1">
      <alignment horizontal="justify" vertical="center"/>
      <protection locked="0"/>
    </xf>
    <xf numFmtId="0" fontId="47" fillId="0" borderId="12" xfId="0" applyFont="1" applyFill="1" applyBorder="1" applyAlignment="1" applyProtection="1">
      <alignment horizontal="justify" vertical="center"/>
      <protection locked="0"/>
    </xf>
    <xf numFmtId="4" fontId="29" fillId="0" borderId="9" xfId="0" applyNumberFormat="1" applyFont="1" applyFill="1" applyBorder="1" applyAlignment="1" applyProtection="1">
      <alignment horizontal="right" vertical="center"/>
      <protection locked="0"/>
    </xf>
    <xf numFmtId="4" fontId="29" fillId="0" borderId="28" xfId="0" applyNumberFormat="1" applyFont="1" applyFill="1" applyBorder="1" applyAlignment="1" applyProtection="1">
      <alignment horizontal="right" vertical="center"/>
      <protection locked="0"/>
    </xf>
    <xf numFmtId="0" fontId="31" fillId="0" borderId="6" xfId="0" applyFont="1" applyFill="1" applyBorder="1" applyAlignment="1" applyProtection="1">
      <alignment horizontal="justify" vertical="center"/>
      <protection locked="0"/>
    </xf>
    <xf numFmtId="0" fontId="29" fillId="0" borderId="12" xfId="0" applyFont="1" applyFill="1" applyBorder="1" applyAlignment="1" applyProtection="1">
      <alignment horizontal="left" vertical="center" wrapText="1" indent="2"/>
      <protection locked="0"/>
    </xf>
    <xf numFmtId="4" fontId="29" fillId="0" borderId="9" xfId="0" applyNumberFormat="1" applyFont="1" applyFill="1" applyBorder="1" applyAlignment="1" applyProtection="1">
      <alignment horizontal="right" vertical="center"/>
    </xf>
    <xf numFmtId="4" fontId="29" fillId="0" borderId="28" xfId="0" applyNumberFormat="1" applyFont="1" applyFill="1" applyBorder="1" applyAlignment="1" applyProtection="1">
      <alignment horizontal="right" vertical="center"/>
    </xf>
    <xf numFmtId="0" fontId="31" fillId="0" borderId="8" xfId="0" applyFont="1" applyFill="1" applyBorder="1" applyAlignment="1" applyProtection="1">
      <alignment horizontal="justify" vertical="center"/>
      <protection locked="0"/>
    </xf>
    <xf numFmtId="0" fontId="31" fillId="0" borderId="26" xfId="0" applyFont="1" applyFill="1" applyBorder="1" applyAlignment="1" applyProtection="1">
      <alignment horizontal="justify" vertical="center"/>
      <protection locked="0"/>
    </xf>
    <xf numFmtId="4" fontId="29" fillId="0" borderId="10" xfId="0" applyNumberFormat="1" applyFont="1" applyFill="1" applyBorder="1" applyAlignment="1" applyProtection="1">
      <alignment horizontal="right" vertical="center"/>
      <protection locked="0"/>
    </xf>
    <xf numFmtId="4" fontId="29" fillId="0" borderId="11" xfId="0" applyNumberFormat="1" applyFont="1" applyFill="1" applyBorder="1" applyAlignment="1" applyProtection="1">
      <alignment horizontal="right" vertical="center"/>
      <protection locked="0"/>
    </xf>
    <xf numFmtId="4" fontId="41" fillId="0" borderId="0" xfId="0" applyNumberFormat="1" applyFont="1" applyBorder="1" applyAlignment="1" applyProtection="1">
      <alignment horizontal="right" vertical="center" wrapText="1"/>
      <protection locked="0"/>
    </xf>
    <xf numFmtId="4" fontId="43" fillId="0" borderId="0" xfId="0" applyNumberFormat="1" applyFont="1" applyBorder="1" applyAlignment="1" applyProtection="1">
      <alignment horizontal="right" vertical="center" wrapText="1"/>
      <protection locked="0"/>
    </xf>
    <xf numFmtId="4" fontId="23" fillId="0" borderId="0" xfId="0" applyNumberFormat="1" applyFont="1" applyBorder="1" applyAlignment="1" applyProtection="1">
      <alignment vertical="center"/>
      <protection locked="0"/>
    </xf>
    <xf numFmtId="3" fontId="23" fillId="0" borderId="0" xfId="0" applyNumberFormat="1" applyFont="1" applyFill="1" applyBorder="1" applyAlignment="1" applyProtection="1">
      <alignment horizontal="right" vertical="center" wrapText="1"/>
    </xf>
    <xf numFmtId="3" fontId="51" fillId="0" borderId="0" xfId="0" applyNumberFormat="1" applyFont="1" applyFill="1" applyBorder="1" applyAlignment="1" applyProtection="1">
      <alignment horizontal="right" vertical="center" wrapText="1"/>
    </xf>
    <xf numFmtId="0" fontId="24" fillId="0" borderId="0" xfId="0" applyFont="1" applyBorder="1" applyAlignment="1" applyProtection="1">
      <alignment vertical="center" wrapText="1"/>
    </xf>
    <xf numFmtId="3" fontId="24" fillId="0" borderId="0" xfId="0" applyNumberFormat="1" applyFont="1" applyBorder="1" applyAlignment="1" applyProtection="1">
      <alignment horizontal="right" vertical="center" wrapText="1"/>
    </xf>
    <xf numFmtId="4" fontId="21" fillId="0" borderId="36" xfId="0" applyNumberFormat="1" applyFont="1" applyBorder="1" applyAlignment="1" applyProtection="1">
      <alignment horizontal="left" vertical="top"/>
      <protection locked="0"/>
    </xf>
    <xf numFmtId="0" fontId="61" fillId="0" borderId="0" xfId="0" applyFont="1" applyFill="1" applyBorder="1" applyAlignment="1" applyProtection="1">
      <alignment horizontal="left"/>
    </xf>
    <xf numFmtId="0" fontId="37" fillId="0" borderId="0" xfId="0" applyFont="1" applyFill="1" applyAlignment="1" applyProtection="1">
      <alignment vertical="center"/>
      <protection locked="0"/>
    </xf>
    <xf numFmtId="4" fontId="6" fillId="0" borderId="21" xfId="0" applyNumberFormat="1" applyFont="1" applyBorder="1" applyAlignment="1" applyProtection="1">
      <alignment horizontal="right"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0" applyFont="1" applyFill="1" applyBorder="1"/>
    <xf numFmtId="0" fontId="6" fillId="0" borderId="40"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Fill="1" applyBorder="1"/>
    <xf numFmtId="0" fontId="6" fillId="0" borderId="41" xfId="0" applyFont="1" applyFill="1" applyBorder="1" applyAlignment="1">
      <alignment horizontal="right" vertical="center"/>
    </xf>
    <xf numFmtId="0" fontId="21" fillId="0" borderId="4" xfId="0" applyFont="1" applyFill="1" applyBorder="1"/>
    <xf numFmtId="0" fontId="21" fillId="0" borderId="0" xfId="0" applyFont="1" applyFill="1" applyBorder="1" applyAlignment="1"/>
    <xf numFmtId="0" fontId="38" fillId="0" borderId="35" xfId="0" applyFont="1" applyBorder="1" applyAlignment="1">
      <alignment horizontal="justify" vertical="center" wrapText="1"/>
    </xf>
    <xf numFmtId="0" fontId="37" fillId="0" borderId="35" xfId="0" applyFont="1" applyBorder="1" applyAlignment="1">
      <alignment horizontal="left" vertical="center" wrapText="1"/>
    </xf>
    <xf numFmtId="0" fontId="40" fillId="0" borderId="7" xfId="0" applyFont="1" applyBorder="1" applyAlignment="1">
      <alignment horizontal="justify" vertical="center" wrapText="1"/>
    </xf>
    <xf numFmtId="0" fontId="62" fillId="6" borderId="7" xfId="0" applyFont="1" applyFill="1" applyBorder="1" applyAlignment="1">
      <alignment horizontal="center" vertical="center" wrapText="1"/>
    </xf>
    <xf numFmtId="0" fontId="62" fillId="6" borderId="2" xfId="0" applyFont="1" applyFill="1" applyBorder="1" applyAlignment="1">
      <alignment horizontal="center" vertical="center" wrapText="1"/>
    </xf>
    <xf numFmtId="0" fontId="63" fillId="0" borderId="7" xfId="0" applyFont="1" applyBorder="1" applyAlignment="1">
      <alignment horizontal="justify" vertical="center" wrapText="1"/>
    </xf>
    <xf numFmtId="0" fontId="64" fillId="5" borderId="7" xfId="0" applyFont="1" applyFill="1" applyBorder="1" applyAlignment="1">
      <alignment horizontal="center" vertical="center" wrapText="1"/>
    </xf>
    <xf numFmtId="0" fontId="38" fillId="5" borderId="23"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8" fillId="0" borderId="35" xfId="0" applyFont="1" applyBorder="1" applyAlignment="1">
      <alignment horizontal="left" vertical="center" wrapText="1"/>
    </xf>
    <xf numFmtId="0" fontId="37" fillId="0" borderId="35" xfId="0" applyFont="1" applyBorder="1" applyAlignment="1">
      <alignment horizontal="left" vertical="center" wrapText="1" indent="1"/>
    </xf>
    <xf numFmtId="0" fontId="37" fillId="0" borderId="23" xfId="0" applyFont="1" applyBorder="1" applyAlignment="1">
      <alignment horizontal="justify" vertical="center" wrapText="1"/>
    </xf>
    <xf numFmtId="0" fontId="38" fillId="0" borderId="2" xfId="0" applyFont="1" applyBorder="1" applyAlignment="1">
      <alignment horizontal="justify" vertical="center" wrapText="1"/>
    </xf>
    <xf numFmtId="0" fontId="62" fillId="6" borderId="5" xfId="0" applyFont="1" applyFill="1" applyBorder="1" applyAlignment="1">
      <alignment horizontal="center" vertical="center" wrapText="1"/>
    </xf>
    <xf numFmtId="0" fontId="65" fillId="6" borderId="2" xfId="0" applyFont="1" applyFill="1" applyBorder="1" applyAlignment="1">
      <alignment vertical="center" wrapText="1"/>
    </xf>
    <xf numFmtId="0" fontId="62" fillId="0" borderId="35" xfId="0" applyFont="1" applyBorder="1" applyAlignment="1">
      <alignment horizontal="left" vertical="center" wrapText="1"/>
    </xf>
    <xf numFmtId="0" fontId="63" fillId="0" borderId="35" xfId="0" applyFont="1" applyBorder="1" applyAlignment="1">
      <alignment horizontal="justify" vertical="center" wrapText="1"/>
    </xf>
    <xf numFmtId="0" fontId="63" fillId="0" borderId="23" xfId="0" applyFont="1" applyBorder="1" applyAlignment="1">
      <alignment horizontal="justify" vertical="center" wrapText="1"/>
    </xf>
    <xf numFmtId="0" fontId="66" fillId="0" borderId="0" xfId="0" applyFont="1" applyAlignment="1">
      <alignment horizontal="center" vertical="center"/>
    </xf>
    <xf numFmtId="0" fontId="66" fillId="0" borderId="2" xfId="0" applyFont="1" applyBorder="1" applyAlignment="1">
      <alignment vertical="center" wrapText="1"/>
    </xf>
    <xf numFmtId="0" fontId="66" fillId="0" borderId="8" xfId="0" applyFont="1" applyBorder="1" applyAlignment="1">
      <alignment vertical="center" wrapText="1"/>
    </xf>
    <xf numFmtId="0" fontId="64" fillId="6" borderId="2" xfId="0" applyFont="1" applyFill="1" applyBorder="1" applyAlignment="1">
      <alignment horizontal="center" vertical="center" wrapText="1"/>
    </xf>
    <xf numFmtId="0" fontId="67" fillId="0" borderId="7" xfId="0" applyFont="1" applyBorder="1" applyAlignment="1">
      <alignment vertical="center" wrapText="1"/>
    </xf>
    <xf numFmtId="0" fontId="64" fillId="0" borderId="7" xfId="0" applyFont="1" applyBorder="1" applyAlignment="1">
      <alignment vertical="center" wrapText="1"/>
    </xf>
    <xf numFmtId="0" fontId="67" fillId="0" borderId="7" xfId="0" applyFont="1" applyBorder="1" applyAlignment="1">
      <alignment horizontal="left" vertical="center" wrapText="1" indent="5"/>
    </xf>
    <xf numFmtId="0" fontId="67" fillId="0" borderId="8" xfId="0" applyFont="1" applyBorder="1" applyAlignment="1">
      <alignment vertical="center" wrapText="1"/>
    </xf>
    <xf numFmtId="0" fontId="64" fillId="0" borderId="2" xfId="0" applyFont="1" applyBorder="1" applyAlignment="1">
      <alignment vertical="center" wrapText="1"/>
    </xf>
    <xf numFmtId="0" fontId="67" fillId="0" borderId="2" xfId="0" applyFont="1" applyBorder="1" applyAlignment="1">
      <alignment vertical="center" wrapText="1"/>
    </xf>
    <xf numFmtId="0" fontId="68" fillId="0" borderId="8" xfId="0" applyFont="1" applyBorder="1" applyAlignment="1">
      <alignment horizontal="left" vertical="center"/>
    </xf>
    <xf numFmtId="0" fontId="67" fillId="0" borderId="8" xfId="0" applyFont="1" applyBorder="1" applyAlignment="1">
      <alignment horizontal="left" vertical="center"/>
    </xf>
    <xf numFmtId="0" fontId="64" fillId="6" borderId="5" xfId="0" applyFont="1" applyFill="1" applyBorder="1" applyAlignment="1">
      <alignment horizontal="center" vertical="center"/>
    </xf>
    <xf numFmtId="0" fontId="64" fillId="6" borderId="2" xfId="0" applyFont="1" applyFill="1" applyBorder="1" applyAlignment="1">
      <alignment horizontal="center" vertical="center"/>
    </xf>
    <xf numFmtId="0" fontId="67" fillId="0" borderId="7" xfId="0" applyFont="1" applyBorder="1" applyAlignment="1">
      <alignment vertical="center"/>
    </xf>
    <xf numFmtId="0" fontId="67" fillId="0" borderId="7" xfId="0" applyFont="1" applyBorder="1" applyAlignment="1">
      <alignment horizontal="left" vertical="center" indent="5"/>
    </xf>
    <xf numFmtId="0" fontId="67" fillId="0" borderId="7" xfId="0" applyFont="1" applyBorder="1" applyAlignment="1">
      <alignment horizontal="justify" vertical="center"/>
    </xf>
    <xf numFmtId="0" fontId="64" fillId="0" borderId="7" xfId="0" applyFont="1" applyBorder="1" applyAlignment="1">
      <alignment horizontal="left" vertical="center" indent="1"/>
    </xf>
    <xf numFmtId="0" fontId="67" fillId="0" borderId="2" xfId="0" applyFont="1" applyBorder="1" applyAlignment="1">
      <alignment horizontal="left" vertical="center" indent="1"/>
    </xf>
    <xf numFmtId="0" fontId="64" fillId="0" borderId="0" xfId="0" applyFont="1" applyBorder="1" applyAlignment="1">
      <alignment vertical="center"/>
    </xf>
    <xf numFmtId="0" fontId="64" fillId="0" borderId="6" xfId="0" applyFont="1" applyBorder="1" applyAlignment="1">
      <alignment horizontal="left" vertical="center" wrapText="1"/>
    </xf>
    <xf numFmtId="0" fontId="67" fillId="0" borderId="6" xfId="0" applyFont="1" applyBorder="1" applyAlignment="1">
      <alignment horizontal="left" vertical="center" wrapText="1"/>
    </xf>
    <xf numFmtId="0" fontId="67" fillId="0" borderId="6" xfId="0" applyFont="1" applyBorder="1" applyAlignment="1">
      <alignment horizontal="left" vertical="center" wrapText="1" indent="1"/>
    </xf>
    <xf numFmtId="0" fontId="64" fillId="0" borderId="8" xfId="0" applyFont="1" applyBorder="1" applyAlignment="1">
      <alignment horizontal="left" vertical="center" wrapText="1"/>
    </xf>
    <xf numFmtId="0" fontId="64" fillId="0" borderId="23" xfId="0" applyFont="1" applyBorder="1" applyAlignment="1">
      <alignment horizontal="center" vertical="center" wrapText="1"/>
    </xf>
    <xf numFmtId="0" fontId="64" fillId="0" borderId="2" xfId="0" applyFont="1" applyBorder="1" applyAlignment="1">
      <alignment horizontal="center" vertical="center" wrapText="1"/>
    </xf>
    <xf numFmtId="0" fontId="43" fillId="0" borderId="0" xfId="0" applyFont="1" applyFill="1" applyBorder="1" applyAlignment="1" applyProtection="1">
      <protection locked="0"/>
    </xf>
    <xf numFmtId="0" fontId="43" fillId="0" borderId="0" xfId="0" applyFont="1" applyFill="1" applyBorder="1" applyAlignment="1" applyProtection="1">
      <alignment vertical="top"/>
      <protection locked="0"/>
    </xf>
    <xf numFmtId="0" fontId="69" fillId="5" borderId="0" xfId="0" applyFont="1" applyFill="1" applyBorder="1" applyAlignment="1">
      <alignment vertical="center" wrapText="1"/>
    </xf>
    <xf numFmtId="0" fontId="70" fillId="5" borderId="0" xfId="0" applyFont="1" applyFill="1" applyBorder="1" applyAlignment="1">
      <alignment vertical="center" wrapText="1"/>
    </xf>
    <xf numFmtId="0" fontId="19" fillId="0" borderId="0" xfId="0" applyFont="1"/>
    <xf numFmtId="0" fontId="67" fillId="0" borderId="7" xfId="0" applyFont="1" applyBorder="1" applyAlignment="1">
      <alignment horizontal="right" vertical="center"/>
    </xf>
    <xf numFmtId="0" fontId="67" fillId="0" borderId="23" xfId="0" applyFont="1" applyBorder="1" applyAlignment="1">
      <alignment horizontal="right" vertical="center"/>
    </xf>
    <xf numFmtId="0" fontId="67" fillId="0" borderId="2" xfId="0" applyFont="1" applyBorder="1" applyAlignment="1">
      <alignment horizontal="right" vertical="center"/>
    </xf>
    <xf numFmtId="43" fontId="64" fillId="0" borderId="7" xfId="0" applyNumberFormat="1" applyFont="1" applyBorder="1" applyAlignment="1">
      <alignment horizontal="right" vertical="center" wrapText="1"/>
    </xf>
    <xf numFmtId="43" fontId="67" fillId="0" borderId="7" xfId="0" applyNumberFormat="1" applyFont="1" applyBorder="1" applyAlignment="1">
      <alignment horizontal="right" vertical="center" wrapText="1"/>
    </xf>
    <xf numFmtId="43" fontId="67" fillId="0" borderId="2" xfId="0" applyNumberFormat="1" applyFont="1" applyBorder="1" applyAlignment="1">
      <alignment horizontal="right" vertical="center" wrapText="1"/>
    </xf>
    <xf numFmtId="0" fontId="71" fillId="0" borderId="2" xfId="0" applyFont="1" applyBorder="1" applyAlignment="1">
      <alignment horizontal="right" vertical="center" wrapText="1"/>
    </xf>
    <xf numFmtId="43" fontId="38" fillId="0" borderId="7" xfId="0" applyNumberFormat="1" applyFont="1" applyBorder="1" applyAlignment="1">
      <alignment horizontal="right" vertical="center" wrapText="1"/>
    </xf>
    <xf numFmtId="0" fontId="64" fillId="0" borderId="56" xfId="0" applyFont="1" applyBorder="1" applyAlignment="1">
      <alignment vertical="center"/>
    </xf>
    <xf numFmtId="43" fontId="67" fillId="0" borderId="7" xfId="0" applyNumberFormat="1" applyFont="1" applyBorder="1" applyAlignment="1">
      <alignment horizontal="right" vertical="center"/>
    </xf>
    <xf numFmtId="43" fontId="67" fillId="0" borderId="2" xfId="0" applyNumberFormat="1" applyFont="1" applyBorder="1" applyAlignment="1">
      <alignment horizontal="right" vertical="center"/>
    </xf>
    <xf numFmtId="43" fontId="64" fillId="0" borderId="7" xfId="0" applyNumberFormat="1" applyFont="1" applyBorder="1" applyAlignment="1">
      <alignment horizontal="right" vertical="center"/>
    </xf>
    <xf numFmtId="0" fontId="67" fillId="0" borderId="7" xfId="0" applyFont="1" applyBorder="1" applyAlignment="1" applyProtection="1">
      <alignment horizontal="right" vertical="center"/>
    </xf>
    <xf numFmtId="43" fontId="67" fillId="0" borderId="7" xfId="0" applyNumberFormat="1" applyFont="1" applyBorder="1" applyAlignment="1" applyProtection="1">
      <alignment horizontal="right" vertical="center"/>
    </xf>
    <xf numFmtId="43" fontId="67" fillId="0" borderId="7" xfId="0" applyNumberFormat="1" applyFont="1" applyBorder="1" applyAlignment="1" applyProtection="1">
      <alignment horizontal="right" vertical="center"/>
      <protection locked="0"/>
    </xf>
    <xf numFmtId="43" fontId="67" fillId="0" borderId="2" xfId="0" applyNumberFormat="1" applyFont="1" applyBorder="1" applyAlignment="1" applyProtection="1">
      <alignment horizontal="right" vertical="center"/>
      <protection locked="0"/>
    </xf>
    <xf numFmtId="43" fontId="67" fillId="6" borderId="7" xfId="0" applyNumberFormat="1" applyFont="1" applyFill="1" applyBorder="1" applyAlignment="1" applyProtection="1">
      <alignment horizontal="right" vertical="center"/>
    </xf>
    <xf numFmtId="43" fontId="67" fillId="0" borderId="7" xfId="0" applyNumberFormat="1" applyFont="1" applyFill="1" applyBorder="1" applyAlignment="1" applyProtection="1">
      <alignment horizontal="right" vertical="center"/>
    </xf>
    <xf numFmtId="43" fontId="38" fillId="0" borderId="7" xfId="0" applyNumberFormat="1" applyFont="1" applyBorder="1" applyAlignment="1" applyProtection="1">
      <alignment horizontal="right" vertical="center" wrapText="1"/>
      <protection locked="0"/>
    </xf>
    <xf numFmtId="43" fontId="38" fillId="0" borderId="7" xfId="0" applyNumberFormat="1" applyFont="1" applyBorder="1" applyAlignment="1" applyProtection="1">
      <alignment horizontal="right" vertical="center" wrapText="1"/>
    </xf>
    <xf numFmtId="0" fontId="0" fillId="0" borderId="0" xfId="0" applyFill="1"/>
    <xf numFmtId="0" fontId="72" fillId="0" borderId="1" xfId="0" applyFont="1" applyBorder="1" applyAlignment="1">
      <alignment horizontal="left" vertical="center"/>
    </xf>
    <xf numFmtId="0" fontId="72" fillId="0" borderId="23" xfId="0" applyFont="1" applyBorder="1" applyAlignment="1">
      <alignment horizontal="center" vertical="center"/>
    </xf>
    <xf numFmtId="0" fontId="72" fillId="0" borderId="2" xfId="0" applyFont="1" applyBorder="1" applyAlignment="1">
      <alignment horizontal="center" vertical="center"/>
    </xf>
    <xf numFmtId="0" fontId="41" fillId="0" borderId="23" xfId="0" applyFont="1" applyBorder="1" applyAlignment="1">
      <alignment horizontal="justify" vertical="center" wrapText="1"/>
    </xf>
    <xf numFmtId="0" fontId="64" fillId="6" borderId="5" xfId="0" applyFont="1" applyFill="1" applyBorder="1" applyAlignment="1">
      <alignment horizontal="center" vertical="center" wrapText="1"/>
    </xf>
    <xf numFmtId="43" fontId="41" fillId="0" borderId="2" xfId="0" applyNumberFormat="1" applyFont="1" applyBorder="1" applyAlignment="1">
      <alignment horizontal="right" vertical="center" wrapText="1"/>
    </xf>
    <xf numFmtId="43" fontId="67" fillId="0" borderId="7" xfId="0" applyNumberFormat="1" applyFont="1" applyBorder="1" applyAlignment="1" applyProtection="1">
      <alignment horizontal="right" vertical="center" wrapText="1"/>
      <protection locked="0"/>
    </xf>
    <xf numFmtId="0" fontId="38" fillId="0" borderId="23" xfId="0" applyFont="1" applyBorder="1" applyAlignment="1">
      <alignment horizontal="left" vertical="center" wrapText="1"/>
    </xf>
    <xf numFmtId="0" fontId="38" fillId="0" borderId="1" xfId="0" applyFont="1" applyBorder="1" applyAlignment="1">
      <alignment horizontal="justify" vertical="center" wrapText="1"/>
    </xf>
    <xf numFmtId="0" fontId="38" fillId="0" borderId="2" xfId="0" applyFont="1" applyBorder="1" applyAlignment="1">
      <alignment horizontal="left" vertical="center" wrapText="1"/>
    </xf>
    <xf numFmtId="43" fontId="37" fillId="0" borderId="2" xfId="0" applyNumberFormat="1" applyFont="1" applyBorder="1" applyAlignment="1">
      <alignment horizontal="justify" vertical="center" wrapText="1"/>
    </xf>
    <xf numFmtId="0" fontId="37" fillId="0" borderId="1" xfId="0" applyFont="1" applyBorder="1" applyAlignment="1">
      <alignment horizontal="justify" vertical="center" wrapText="1"/>
    </xf>
    <xf numFmtId="0" fontId="37" fillId="0" borderId="2" xfId="0" applyFont="1" applyBorder="1" applyAlignment="1">
      <alignment horizontal="justify" vertical="center" wrapText="1"/>
    </xf>
    <xf numFmtId="0" fontId="38" fillId="0" borderId="7" xfId="0" applyFont="1" applyBorder="1" applyAlignment="1">
      <alignment horizontal="justify" vertical="center" wrapText="1"/>
    </xf>
    <xf numFmtId="0" fontId="37" fillId="0" borderId="0" xfId="0" applyFont="1" applyAlignment="1">
      <alignment horizontal="justify" vertical="center" wrapText="1"/>
    </xf>
    <xf numFmtId="0" fontId="37" fillId="0" borderId="7" xfId="0" applyFont="1" applyBorder="1" applyAlignment="1">
      <alignment horizontal="justify" vertical="center" wrapText="1"/>
    </xf>
    <xf numFmtId="0" fontId="38" fillId="0" borderId="0" xfId="0" applyFont="1" applyAlignment="1">
      <alignment horizontal="justify" vertical="center" wrapText="1"/>
    </xf>
    <xf numFmtId="0" fontId="37" fillId="0" borderId="35" xfId="0" applyFont="1" applyBorder="1" applyAlignment="1">
      <alignment horizontal="left" vertical="top" wrapText="1"/>
    </xf>
    <xf numFmtId="43" fontId="37" fillId="0" borderId="7" xfId="0" applyNumberFormat="1" applyFont="1" applyBorder="1" applyAlignment="1" applyProtection="1">
      <alignment horizontal="right" vertical="center" wrapText="1"/>
      <protection locked="0"/>
    </xf>
    <xf numFmtId="0" fontId="37" fillId="0" borderId="35" xfId="0" applyFont="1" applyBorder="1" applyAlignment="1">
      <alignment horizontal="justify" vertical="center" wrapText="1"/>
    </xf>
    <xf numFmtId="43" fontId="37" fillId="0" borderId="7" xfId="0" applyNumberFormat="1" applyFont="1" applyBorder="1" applyAlignment="1">
      <alignment horizontal="right" vertical="center" wrapText="1"/>
    </xf>
    <xf numFmtId="43" fontId="37" fillId="0" borderId="2" xfId="0" applyNumberFormat="1" applyFont="1" applyBorder="1" applyAlignment="1" applyProtection="1">
      <alignment horizontal="right" vertical="center" wrapText="1"/>
      <protection locked="0"/>
    </xf>
    <xf numFmtId="0" fontId="37" fillId="0" borderId="0" xfId="0" applyFont="1" applyBorder="1" applyAlignment="1">
      <alignment horizontal="justify" vertical="center" wrapText="1"/>
    </xf>
    <xf numFmtId="43" fontId="37" fillId="0" borderId="7" xfId="0" applyNumberFormat="1" applyFont="1" applyBorder="1" applyAlignment="1">
      <alignment horizontal="justify" vertical="center" wrapText="1"/>
    </xf>
    <xf numFmtId="43" fontId="38" fillId="0" borderId="2" xfId="0" applyNumberFormat="1" applyFont="1" applyBorder="1" applyAlignment="1">
      <alignment horizontal="right" vertical="center" wrapText="1"/>
    </xf>
    <xf numFmtId="43" fontId="64" fillId="6" borderId="7" xfId="0" applyNumberFormat="1" applyFont="1" applyFill="1" applyBorder="1" applyAlignment="1">
      <alignment horizontal="right" vertical="center" wrapText="1"/>
    </xf>
    <xf numFmtId="43" fontId="73" fillId="0" borderId="35" xfId="0" applyNumberFormat="1" applyFont="1" applyBorder="1" applyAlignment="1">
      <alignment vertical="center"/>
    </xf>
    <xf numFmtId="43" fontId="72" fillId="0" borderId="35" xfId="0" applyNumberFormat="1" applyFont="1" applyBorder="1" applyAlignment="1">
      <alignment vertical="center"/>
    </xf>
    <xf numFmtId="43" fontId="72" fillId="0" borderId="7" xfId="0" applyNumberFormat="1" applyFont="1" applyBorder="1" applyAlignment="1">
      <alignment vertical="center"/>
    </xf>
    <xf numFmtId="43" fontId="72" fillId="0" borderId="35" xfId="0" applyNumberFormat="1" applyFont="1" applyBorder="1" applyAlignment="1" applyProtection="1">
      <alignment vertical="center"/>
      <protection locked="0"/>
    </xf>
    <xf numFmtId="43" fontId="72" fillId="0" borderId="35" xfId="0" applyNumberFormat="1" applyFont="1" applyBorder="1" applyAlignment="1" applyProtection="1">
      <alignment vertical="center"/>
    </xf>
    <xf numFmtId="43" fontId="73" fillId="0" borderId="35" xfId="0" applyNumberFormat="1" applyFont="1" applyBorder="1" applyAlignment="1" applyProtection="1">
      <alignment vertical="center"/>
    </xf>
    <xf numFmtId="0" fontId="73" fillId="0" borderId="2" xfId="0" applyFont="1" applyFill="1" applyBorder="1" applyAlignment="1">
      <alignment horizontal="center" vertical="center" wrapText="1"/>
    </xf>
    <xf numFmtId="43" fontId="64" fillId="0" borderId="35" xfId="0" applyNumberFormat="1" applyFont="1" applyBorder="1" applyAlignment="1">
      <alignment horizontal="right" wrapText="1"/>
    </xf>
    <xf numFmtId="43" fontId="64" fillId="0" borderId="7" xfId="0" applyNumberFormat="1" applyFont="1" applyBorder="1" applyAlignment="1">
      <alignment horizontal="right" wrapText="1"/>
    </xf>
    <xf numFmtId="43" fontId="64" fillId="0" borderId="35" xfId="0" applyNumberFormat="1" applyFont="1" applyBorder="1" applyAlignment="1" applyProtection="1">
      <alignment horizontal="right" wrapText="1"/>
      <protection locked="0"/>
    </xf>
    <xf numFmtId="43" fontId="64" fillId="0" borderId="7" xfId="0" applyNumberFormat="1" applyFont="1" applyBorder="1" applyAlignment="1" applyProtection="1">
      <alignment horizontal="right" wrapText="1"/>
      <protection locked="0"/>
    </xf>
    <xf numFmtId="0" fontId="38" fillId="0" borderId="42" xfId="0" applyFont="1" applyBorder="1" applyAlignment="1">
      <alignment horizontal="justify" vertical="center" wrapText="1"/>
    </xf>
    <xf numFmtId="43" fontId="38" fillId="0" borderId="5" xfId="0" applyNumberFormat="1" applyFont="1" applyBorder="1" applyAlignment="1">
      <alignment horizontal="right" vertical="center" wrapText="1"/>
    </xf>
    <xf numFmtId="0" fontId="37" fillId="0" borderId="4" xfId="0" applyFont="1" applyBorder="1" applyAlignment="1">
      <alignment horizontal="justify" vertical="center" wrapText="1"/>
    </xf>
    <xf numFmtId="0" fontId="38" fillId="0" borderId="5" xfId="0" applyFont="1" applyBorder="1" applyAlignment="1">
      <alignment horizontal="justify" vertical="center" wrapText="1"/>
    </xf>
    <xf numFmtId="0" fontId="67" fillId="0" borderId="1" xfId="0" applyFont="1" applyBorder="1" applyAlignment="1">
      <alignment horizontal="left" vertical="center"/>
    </xf>
    <xf numFmtId="0" fontId="67" fillId="0" borderId="57" xfId="0" applyFont="1" applyBorder="1" applyAlignment="1">
      <alignment horizontal="left" vertical="justify"/>
    </xf>
    <xf numFmtId="43" fontId="72" fillId="0" borderId="23" xfId="0" applyNumberFormat="1" applyFont="1" applyBorder="1" applyAlignment="1" applyProtection="1">
      <alignment vertical="center"/>
      <protection locked="0"/>
    </xf>
    <xf numFmtId="43" fontId="72" fillId="0" borderId="23" xfId="0" applyNumberFormat="1" applyFont="1" applyBorder="1" applyAlignment="1" applyProtection="1">
      <alignment vertical="center"/>
    </xf>
    <xf numFmtId="43" fontId="72" fillId="0" borderId="2" xfId="0" applyNumberFormat="1" applyFont="1" applyBorder="1" applyAlignment="1">
      <alignment vertical="center"/>
    </xf>
    <xf numFmtId="0" fontId="37" fillId="0" borderId="7" xfId="0" applyFont="1" applyBorder="1" applyAlignment="1">
      <alignment horizontal="center" vertical="center" wrapText="1"/>
    </xf>
    <xf numFmtId="0" fontId="59" fillId="0" borderId="0" xfId="0" applyFont="1" applyFill="1"/>
    <xf numFmtId="43" fontId="37" fillId="0" borderId="7" xfId="0" applyNumberFormat="1" applyFont="1" applyBorder="1" applyAlignment="1">
      <alignment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43" fontId="37" fillId="0" borderId="7" xfId="0" applyNumberFormat="1" applyFont="1" applyBorder="1" applyAlignment="1" applyProtection="1">
      <alignment vertical="center"/>
      <protection locked="0"/>
    </xf>
    <xf numFmtId="0" fontId="38" fillId="0" borderId="6" xfId="0" applyFont="1" applyBorder="1" applyAlignment="1">
      <alignment horizontal="justify" vertical="center"/>
    </xf>
    <xf numFmtId="0" fontId="38" fillId="0" borderId="7" xfId="0" applyFont="1" applyBorder="1" applyAlignment="1">
      <alignment horizontal="justify" vertical="center"/>
    </xf>
    <xf numFmtId="43" fontId="38" fillId="0" borderId="7" xfId="0" applyNumberFormat="1" applyFont="1" applyBorder="1" applyAlignment="1" applyProtection="1">
      <alignment vertical="center"/>
    </xf>
    <xf numFmtId="43" fontId="37" fillId="0" borderId="7" xfId="0" applyNumberFormat="1" applyFont="1" applyBorder="1" applyAlignment="1" applyProtection="1">
      <alignment vertical="center"/>
    </xf>
    <xf numFmtId="43" fontId="38" fillId="0" borderId="7" xfId="0" applyNumberFormat="1" applyFont="1" applyBorder="1" applyAlignment="1" applyProtection="1">
      <alignment vertical="center"/>
      <protection locked="0"/>
    </xf>
    <xf numFmtId="0" fontId="37" fillId="0" borderId="8" xfId="0" applyFont="1" applyBorder="1" applyAlignment="1">
      <alignment horizontal="left" vertical="center"/>
    </xf>
    <xf numFmtId="0" fontId="37" fillId="0" borderId="2" xfId="0" applyFont="1" applyBorder="1" applyAlignment="1">
      <alignment horizontal="left" vertical="center"/>
    </xf>
    <xf numFmtId="43" fontId="37" fillId="0" borderId="2" xfId="0" applyNumberFormat="1" applyFont="1" applyBorder="1" applyAlignment="1" applyProtection="1">
      <alignment vertical="center"/>
      <protection locked="0"/>
    </xf>
    <xf numFmtId="43" fontId="37" fillId="0" borderId="2" xfId="0" applyNumberFormat="1" applyFont="1" applyBorder="1" applyAlignment="1">
      <alignment vertical="center"/>
    </xf>
    <xf numFmtId="0" fontId="37" fillId="0" borderId="0" xfId="0" applyFont="1" applyBorder="1" applyAlignment="1">
      <alignment horizontal="left" vertical="center"/>
    </xf>
    <xf numFmtId="43" fontId="37" fillId="0" borderId="0" xfId="0" applyNumberFormat="1" applyFont="1" applyBorder="1" applyAlignment="1" applyProtection="1">
      <alignment vertical="center"/>
      <protection locked="0"/>
    </xf>
    <xf numFmtId="43" fontId="37" fillId="0" borderId="0" xfId="0" applyNumberFormat="1" applyFont="1" applyBorder="1" applyAlignment="1">
      <alignment vertical="center"/>
    </xf>
    <xf numFmtId="0" fontId="72" fillId="0" borderId="8" xfId="0" applyFont="1" applyBorder="1" applyAlignment="1">
      <alignment horizontal="left" vertical="center"/>
    </xf>
    <xf numFmtId="0" fontId="72" fillId="0" borderId="0" xfId="0" applyFont="1" applyBorder="1" applyAlignment="1">
      <alignment horizontal="left" vertical="center"/>
    </xf>
    <xf numFmtId="41" fontId="67" fillId="0" borderId="7" xfId="0" applyNumberFormat="1" applyFont="1" applyBorder="1" applyAlignment="1" applyProtection="1">
      <alignment vertical="center" wrapText="1"/>
      <protection locked="0"/>
    </xf>
    <xf numFmtId="0" fontId="46" fillId="0" borderId="0" xfId="0" applyFont="1" applyFill="1" applyAlignment="1" applyProtection="1">
      <alignment wrapText="1"/>
    </xf>
    <xf numFmtId="43" fontId="67" fillId="0" borderId="2" xfId="0" applyNumberFormat="1" applyFont="1" applyBorder="1" applyAlignment="1" applyProtection="1">
      <alignment horizontal="right" vertical="center"/>
    </xf>
    <xf numFmtId="43" fontId="64" fillId="0" borderId="7" xfId="0" applyNumberFormat="1" applyFont="1" applyBorder="1" applyAlignment="1" applyProtection="1">
      <alignment horizontal="right" vertical="center"/>
    </xf>
    <xf numFmtId="43" fontId="64" fillId="0" borderId="7" xfId="0" applyNumberFormat="1" applyFont="1" applyFill="1" applyBorder="1" applyAlignment="1">
      <alignment horizontal="right" vertical="center" wrapText="1"/>
    </xf>
    <xf numFmtId="43" fontId="38" fillId="0" borderId="2" xfId="0" applyNumberFormat="1" applyFont="1" applyFill="1" applyBorder="1" applyAlignment="1">
      <alignment horizontal="right" vertical="center" wrapText="1"/>
    </xf>
    <xf numFmtId="43" fontId="37" fillId="0" borderId="2" xfId="0" applyNumberFormat="1" applyFont="1" applyBorder="1" applyAlignment="1" applyProtection="1">
      <alignment vertical="center"/>
    </xf>
    <xf numFmtId="41" fontId="67" fillId="0" borderId="7" xfId="0" applyNumberFormat="1" applyFont="1" applyBorder="1" applyAlignment="1">
      <alignment vertical="center" wrapText="1"/>
    </xf>
    <xf numFmtId="41" fontId="67" fillId="0" borderId="7" xfId="0" applyNumberFormat="1" applyFont="1" applyBorder="1" applyAlignment="1">
      <alignment horizontal="right" vertical="center"/>
    </xf>
    <xf numFmtId="41" fontId="67" fillId="6" borderId="7" xfId="0" applyNumberFormat="1" applyFont="1" applyFill="1" applyBorder="1" applyAlignment="1">
      <alignment horizontal="right" vertical="center" wrapText="1"/>
    </xf>
    <xf numFmtId="41" fontId="64" fillId="0" borderId="7" xfId="0" applyNumberFormat="1" applyFont="1" applyBorder="1" applyAlignment="1">
      <alignment horizontal="right" vertical="center" wrapText="1"/>
    </xf>
    <xf numFmtId="41" fontId="64" fillId="0" borderId="7" xfId="0" applyNumberFormat="1" applyFont="1" applyBorder="1" applyAlignment="1">
      <alignment horizontal="right" vertical="center"/>
    </xf>
    <xf numFmtId="41" fontId="64" fillId="0" borderId="7" xfId="0" applyNumberFormat="1" applyFont="1" applyBorder="1" applyAlignment="1">
      <alignment vertical="center" wrapText="1"/>
    </xf>
    <xf numFmtId="41" fontId="64" fillId="0" borderId="7" xfId="0" applyNumberFormat="1" applyFont="1" applyBorder="1" applyAlignment="1" applyProtection="1">
      <alignment vertical="center" wrapText="1"/>
      <protection locked="0"/>
    </xf>
    <xf numFmtId="41" fontId="67" fillId="3" borderId="7" xfId="0" applyNumberFormat="1" applyFont="1" applyFill="1" applyBorder="1" applyAlignment="1" applyProtection="1">
      <alignment vertical="center" wrapText="1"/>
    </xf>
    <xf numFmtId="41" fontId="67" fillId="0" borderId="7" xfId="0" applyNumberFormat="1" applyFont="1" applyFill="1" applyBorder="1" applyAlignment="1">
      <alignment horizontal="right" vertical="center" wrapText="1"/>
    </xf>
    <xf numFmtId="0" fontId="73" fillId="0" borderId="7" xfId="0" applyFont="1" applyFill="1" applyBorder="1" applyAlignment="1">
      <alignment horizontal="center" vertical="center"/>
    </xf>
    <xf numFmtId="0" fontId="73" fillId="0" borderId="7" xfId="0" applyFont="1" applyFill="1" applyBorder="1" applyAlignment="1">
      <alignment horizontal="center" vertical="center" wrapText="1"/>
    </xf>
    <xf numFmtId="0" fontId="73" fillId="0" borderId="35" xfId="0" applyFont="1" applyFill="1" applyBorder="1" applyAlignment="1">
      <alignment horizontal="center" vertical="center"/>
    </xf>
    <xf numFmtId="43" fontId="64" fillId="0" borderId="7" xfId="0" applyNumberFormat="1" applyFont="1" applyFill="1" applyBorder="1" applyAlignment="1" applyProtection="1">
      <alignment horizontal="right" vertical="center" wrapText="1"/>
      <protection locked="0"/>
    </xf>
    <xf numFmtId="0" fontId="12" fillId="0" borderId="0" xfId="0" applyFont="1" applyAlignment="1" applyProtection="1">
      <protection locked="0"/>
    </xf>
    <xf numFmtId="0" fontId="13" fillId="0" borderId="0" xfId="0" applyFont="1" applyAlignment="1" applyProtection="1">
      <protection locked="0"/>
    </xf>
    <xf numFmtId="0" fontId="8" fillId="0" borderId="0" xfId="0" applyFont="1" applyFill="1" applyBorder="1" applyAlignment="1" applyProtection="1">
      <alignment horizontal="right" vertical="top"/>
      <protection locked="0"/>
    </xf>
    <xf numFmtId="0" fontId="12" fillId="0" borderId="0" xfId="0" applyFont="1" applyProtection="1">
      <protection locked="0"/>
    </xf>
    <xf numFmtId="0" fontId="14" fillId="0" borderId="0" xfId="0" applyFont="1" applyFill="1" applyProtection="1">
      <protection locked="0"/>
    </xf>
    <xf numFmtId="0" fontId="13" fillId="0" borderId="0" xfId="0" applyFont="1" applyProtection="1">
      <protection locked="0"/>
    </xf>
    <xf numFmtId="0" fontId="68" fillId="0" borderId="5" xfId="0" applyFont="1" applyBorder="1" applyAlignment="1">
      <alignment horizontal="center" vertical="center"/>
    </xf>
    <xf numFmtId="43" fontId="67" fillId="0" borderId="35" xfId="0" applyNumberFormat="1" applyFont="1" applyBorder="1" applyAlignment="1" applyProtection="1">
      <alignment horizontal="right" vertical="center"/>
      <protection locked="0"/>
    </xf>
    <xf numFmtId="43" fontId="67" fillId="0" borderId="35" xfId="0" applyNumberFormat="1" applyFont="1" applyBorder="1" applyAlignment="1" applyProtection="1">
      <alignment horizontal="right" vertical="center"/>
    </xf>
    <xf numFmtId="0" fontId="67" fillId="0" borderId="57" xfId="0" applyFont="1" applyBorder="1" applyAlignment="1">
      <alignment horizontal="left" vertical="center"/>
    </xf>
    <xf numFmtId="0" fontId="37" fillId="0" borderId="5" xfId="0" applyFont="1" applyBorder="1" applyAlignment="1">
      <alignment horizontal="center" vertical="center" wrapText="1"/>
    </xf>
    <xf numFmtId="0" fontId="5" fillId="0" borderId="0" xfId="0" applyFont="1" applyProtection="1">
      <protection locked="0"/>
    </xf>
    <xf numFmtId="0" fontId="22" fillId="0" borderId="1" xfId="0" applyFont="1" applyFill="1" applyBorder="1" applyAlignment="1" applyProtection="1">
      <alignment horizontal="center" vertical="top"/>
      <protection locked="0"/>
    </xf>
    <xf numFmtId="0" fontId="21" fillId="0" borderId="0" xfId="0" applyFont="1" applyFill="1" applyBorder="1" applyAlignment="1" applyProtection="1">
      <alignment horizontal="left" wrapText="1"/>
      <protection locked="0"/>
    </xf>
    <xf numFmtId="0" fontId="64" fillId="0" borderId="6" xfId="0" applyFont="1" applyBorder="1" applyAlignment="1">
      <alignment horizontal="justify" vertical="center" wrapText="1"/>
    </xf>
    <xf numFmtId="0" fontId="64" fillId="0" borderId="7" xfId="0" applyFont="1" applyBorder="1" applyAlignment="1">
      <alignment horizontal="justify" vertical="center" wrapText="1"/>
    </xf>
    <xf numFmtId="0" fontId="64" fillId="5" borderId="2" xfId="0" applyFont="1" applyFill="1" applyBorder="1" applyAlignment="1">
      <alignment horizontal="center" vertical="center" wrapText="1"/>
    </xf>
    <xf numFmtId="0" fontId="67" fillId="0" borderId="6" xfId="0" applyFont="1" applyBorder="1" applyAlignment="1">
      <alignment horizontal="justify" vertical="center" wrapText="1"/>
    </xf>
    <xf numFmtId="0" fontId="67" fillId="0" borderId="7" xfId="0" applyFont="1" applyBorder="1" applyAlignment="1">
      <alignment horizontal="justify" vertical="center" wrapText="1"/>
    </xf>
    <xf numFmtId="0" fontId="67" fillId="0" borderId="0" xfId="0" applyFont="1" applyBorder="1" applyAlignment="1">
      <alignment horizontal="left" vertical="center"/>
    </xf>
    <xf numFmtId="0" fontId="67" fillId="0" borderId="56" xfId="0" applyFont="1" applyBorder="1" applyAlignment="1">
      <alignment horizontal="left" vertical="center"/>
    </xf>
    <xf numFmtId="0" fontId="67" fillId="0" borderId="6" xfId="0" applyFont="1" applyBorder="1" applyAlignment="1">
      <alignment horizontal="left" vertical="center"/>
    </xf>
    <xf numFmtId="0" fontId="67" fillId="0" borderId="0" xfId="0" applyFont="1" applyBorder="1" applyAlignment="1">
      <alignment vertical="center"/>
    </xf>
    <xf numFmtId="0" fontId="67" fillId="0" borderId="56" xfId="0" applyFont="1" applyBorder="1" applyAlignment="1">
      <alignment vertical="center"/>
    </xf>
    <xf numFmtId="0" fontId="67" fillId="0" borderId="56" xfId="0" applyFont="1" applyBorder="1" applyAlignment="1">
      <alignment horizontal="left" vertical="justify"/>
    </xf>
    <xf numFmtId="0" fontId="24" fillId="0" borderId="22" xfId="0" applyFont="1" applyFill="1" applyBorder="1" applyAlignment="1" applyProtection="1">
      <alignment horizontal="center" vertical="center" wrapText="1"/>
      <protection locked="0"/>
    </xf>
    <xf numFmtId="0" fontId="38" fillId="0" borderId="2" xfId="0" applyFont="1" applyFill="1" applyBorder="1" applyAlignment="1">
      <alignment horizontal="center" vertical="center" wrapText="1"/>
    </xf>
    <xf numFmtId="0" fontId="64" fillId="6" borderId="19" xfId="0" applyFont="1" applyFill="1" applyBorder="1" applyAlignment="1">
      <alignment horizontal="center" vertical="center" wrapText="1"/>
    </xf>
    <xf numFmtId="0" fontId="64" fillId="6" borderId="42" xfId="0" applyFont="1" applyFill="1" applyBorder="1" applyAlignment="1">
      <alignment horizontal="center" vertical="center" wrapText="1"/>
    </xf>
    <xf numFmtId="0" fontId="64" fillId="6" borderId="23" xfId="0" applyFont="1" applyFill="1" applyBorder="1" applyAlignment="1">
      <alignment horizontal="center" vertical="center" wrapText="1"/>
    </xf>
    <xf numFmtId="0" fontId="5" fillId="0" borderId="0" xfId="0" applyFont="1" applyAlignment="1" applyProtection="1">
      <alignment horizontal="center"/>
      <protection locked="0"/>
    </xf>
    <xf numFmtId="0" fontId="6" fillId="0" borderId="8"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5" fillId="0" borderId="0" xfId="0" applyFont="1" applyFill="1" applyAlignment="1">
      <alignment horizontal="center"/>
    </xf>
    <xf numFmtId="0" fontId="6" fillId="0" borderId="4" xfId="0" applyFont="1" applyFill="1" applyBorder="1" applyAlignment="1">
      <alignment horizontal="center" vertical="center"/>
    </xf>
    <xf numFmtId="0" fontId="64" fillId="0" borderId="6" xfId="0" applyFont="1" applyBorder="1" applyAlignment="1">
      <alignment vertical="center"/>
    </xf>
    <xf numFmtId="0" fontId="67" fillId="0" borderId="6" xfId="0" applyFont="1" applyBorder="1" applyAlignment="1">
      <alignment vertical="center"/>
    </xf>
    <xf numFmtId="0" fontId="67" fillId="0" borderId="7" xfId="0" applyFont="1" applyBorder="1" applyAlignment="1">
      <alignment horizontal="left" vertical="center" indent="1"/>
    </xf>
    <xf numFmtId="0" fontId="64" fillId="0" borderId="7" xfId="0" applyFont="1" applyBorder="1" applyAlignment="1">
      <alignment vertical="center"/>
    </xf>
    <xf numFmtId="0" fontId="64" fillId="0" borderId="6" xfId="0" applyFont="1" applyBorder="1" applyAlignment="1">
      <alignment vertical="center" wrapText="1"/>
    </xf>
    <xf numFmtId="0" fontId="70" fillId="5" borderId="0" xfId="0" applyFont="1" applyFill="1" applyBorder="1" applyAlignment="1">
      <alignment horizontal="center" vertical="center" wrapText="1"/>
    </xf>
    <xf numFmtId="0" fontId="67" fillId="0" borderId="6" xfId="0" applyFont="1" applyBorder="1" applyAlignment="1">
      <alignment vertical="center" wrapText="1"/>
    </xf>
    <xf numFmtId="0" fontId="31" fillId="0" borderId="20" xfId="0" applyFont="1" applyFill="1" applyBorder="1" applyAlignment="1" applyProtection="1">
      <alignment vertical="center"/>
      <protection locked="0"/>
    </xf>
    <xf numFmtId="0" fontId="20" fillId="0" borderId="6" xfId="0" applyFont="1" applyBorder="1" applyAlignment="1" applyProtection="1">
      <alignment horizontal="left" vertical="center" wrapText="1" indent="1"/>
      <protection locked="0"/>
    </xf>
    <xf numFmtId="3" fontId="24" fillId="0" borderId="2" xfId="0" applyNumberFormat="1" applyFont="1" applyBorder="1" applyAlignment="1" applyProtection="1">
      <alignment horizontal="right" vertical="center" wrapText="1"/>
    </xf>
    <xf numFmtId="0" fontId="23" fillId="0" borderId="32" xfId="0" applyFont="1" applyBorder="1" applyAlignment="1" applyProtection="1">
      <alignment vertical="center" wrapText="1"/>
      <protection locked="0"/>
    </xf>
    <xf numFmtId="0" fontId="23" fillId="0" borderId="19" xfId="0" applyFont="1" applyBorder="1" applyAlignment="1" applyProtection="1">
      <alignment vertical="center" wrapText="1"/>
      <protection locked="0"/>
    </xf>
    <xf numFmtId="4" fontId="23" fillId="0" borderId="32" xfId="0" applyNumberFormat="1" applyFont="1" applyBorder="1" applyAlignment="1" applyProtection="1">
      <alignment vertical="center"/>
      <protection locked="0"/>
    </xf>
    <xf numFmtId="4" fontId="23" fillId="0" borderId="19" xfId="0" applyNumberFormat="1" applyFont="1" applyBorder="1" applyAlignment="1" applyProtection="1">
      <alignment vertical="center"/>
      <protection locked="0"/>
    </xf>
    <xf numFmtId="0" fontId="22" fillId="0" borderId="0" xfId="0" applyFont="1" applyAlignment="1">
      <alignment horizontal="center"/>
    </xf>
    <xf numFmtId="0" fontId="74" fillId="0" borderId="23" xfId="0" applyFont="1" applyBorder="1" applyAlignment="1">
      <alignment horizontal="justify" vertical="center" wrapText="1"/>
    </xf>
    <xf numFmtId="0" fontId="74" fillId="0" borderId="2" xfId="0" applyFont="1" applyBorder="1" applyAlignment="1">
      <alignment horizontal="justify" vertical="center" wrapText="1"/>
    </xf>
    <xf numFmtId="0" fontId="74" fillId="6" borderId="23" xfId="0" applyFont="1" applyFill="1" applyBorder="1" applyAlignment="1">
      <alignment horizontal="justify" vertical="center" wrapText="1"/>
    </xf>
    <xf numFmtId="0" fontId="74" fillId="6" borderId="2" xfId="0" applyFont="1" applyFill="1" applyBorder="1" applyAlignment="1">
      <alignment horizontal="justify" vertical="center" wrapText="1"/>
    </xf>
    <xf numFmtId="0" fontId="74" fillId="6" borderId="7" xfId="0" applyFont="1" applyFill="1" applyBorder="1" applyAlignment="1">
      <alignment horizontal="justify" vertical="center" wrapText="1"/>
    </xf>
    <xf numFmtId="0" fontId="74" fillId="0" borderId="7" xfId="0" applyFont="1" applyBorder="1" applyAlignment="1">
      <alignment horizontal="justify" vertical="center" wrapText="1"/>
    </xf>
    <xf numFmtId="0" fontId="24" fillId="0" borderId="0" xfId="0" applyFont="1" applyFill="1" applyBorder="1" applyAlignment="1" applyProtection="1">
      <alignment horizontal="center" vertical="center"/>
      <protection locked="0"/>
    </xf>
    <xf numFmtId="0" fontId="20" fillId="0" borderId="0" xfId="0" applyFont="1" applyBorder="1" applyAlignment="1" applyProtection="1">
      <alignment horizontal="justify" vertical="center" wrapText="1"/>
      <protection locked="0"/>
    </xf>
    <xf numFmtId="0" fontId="20" fillId="0" borderId="1" xfId="0" applyFont="1" applyBorder="1" applyAlignment="1" applyProtection="1">
      <alignment horizontal="justify" vertical="center" wrapText="1"/>
      <protection locked="0"/>
    </xf>
    <xf numFmtId="0" fontId="24" fillId="0" borderId="4" xfId="0" applyFont="1" applyFill="1" applyBorder="1" applyAlignment="1" applyProtection="1">
      <alignment horizontal="center" vertical="center" wrapText="1"/>
      <protection locked="0"/>
    </xf>
    <xf numFmtId="49" fontId="24" fillId="0" borderId="1" xfId="0" applyNumberFormat="1" applyFont="1" applyFill="1" applyBorder="1" applyAlignment="1" applyProtection="1">
      <alignment horizontal="center" vertical="center" wrapText="1"/>
      <protection locked="0"/>
    </xf>
    <xf numFmtId="0" fontId="24" fillId="0" borderId="42" xfId="0" applyFont="1" applyFill="1" applyBorder="1" applyAlignment="1" applyProtection="1">
      <alignment horizontal="center" vertical="center" wrapText="1"/>
      <protection locked="0"/>
    </xf>
    <xf numFmtId="0" fontId="24" fillId="5" borderId="42" xfId="0" applyFont="1" applyFill="1" applyBorder="1" applyAlignment="1" applyProtection="1">
      <alignment horizontal="center" vertical="center" wrapText="1"/>
      <protection locked="0"/>
    </xf>
    <xf numFmtId="49" fontId="24" fillId="5" borderId="23" xfId="0" applyNumberFormat="1" applyFont="1" applyFill="1" applyBorder="1" applyAlignment="1" applyProtection="1">
      <alignment horizontal="center" vertical="center" wrapText="1"/>
      <protection locked="0"/>
    </xf>
    <xf numFmtId="4" fontId="24" fillId="0" borderId="35" xfId="0" applyNumberFormat="1" applyFont="1" applyFill="1" applyBorder="1" applyAlignment="1" applyProtection="1">
      <alignment horizontal="right" vertical="center" wrapText="1"/>
      <protection locked="0"/>
    </xf>
    <xf numFmtId="4" fontId="24" fillId="0" borderId="35" xfId="0" applyNumberFormat="1" applyFont="1" applyFill="1" applyBorder="1" applyAlignment="1" applyProtection="1">
      <alignment horizontal="right" vertical="center" wrapText="1"/>
    </xf>
    <xf numFmtId="3" fontId="20" fillId="0" borderId="35" xfId="0" applyNumberFormat="1" applyFont="1" applyBorder="1" applyAlignment="1" applyProtection="1">
      <alignment horizontal="right" vertical="center" wrapText="1"/>
      <protection locked="0"/>
    </xf>
    <xf numFmtId="3" fontId="20" fillId="0" borderId="35" xfId="0" applyNumberFormat="1" applyFont="1" applyBorder="1" applyAlignment="1" applyProtection="1">
      <alignment horizontal="right" vertical="center" wrapText="1"/>
    </xf>
    <xf numFmtId="3" fontId="20" fillId="0" borderId="35" xfId="0" applyNumberFormat="1" applyFont="1" applyBorder="1" applyAlignment="1" applyProtection="1">
      <alignment horizontal="right" vertical="center"/>
      <protection locked="0"/>
    </xf>
    <xf numFmtId="3" fontId="20" fillId="0" borderId="23" xfId="0" applyNumberFormat="1" applyFont="1" applyBorder="1" applyAlignment="1" applyProtection="1">
      <alignment horizontal="right" vertical="center" wrapText="1"/>
      <protection locked="0"/>
    </xf>
    <xf numFmtId="3" fontId="20" fillId="0" borderId="23" xfId="0" applyNumberFormat="1" applyFont="1" applyBorder="1" applyAlignment="1" applyProtection="1">
      <alignment horizontal="right" vertical="center" wrapText="1"/>
    </xf>
    <xf numFmtId="3" fontId="24" fillId="0" borderId="23" xfId="0" applyNumberFormat="1" applyFont="1" applyBorder="1" applyAlignment="1" applyProtection="1">
      <alignment horizontal="right" vertical="center" wrapText="1"/>
    </xf>
    <xf numFmtId="0" fontId="72" fillId="0" borderId="6" xfId="0" applyFont="1" applyBorder="1" applyAlignment="1">
      <alignment horizontal="left" vertical="center"/>
    </xf>
    <xf numFmtId="0" fontId="73" fillId="0" borderId="2" xfId="0" applyFont="1" applyFill="1" applyBorder="1" applyAlignment="1">
      <alignment horizontal="center" vertical="center"/>
    </xf>
    <xf numFmtId="0" fontId="73" fillId="0" borderId="6" xfId="0" applyFont="1" applyFill="1" applyBorder="1" applyAlignment="1">
      <alignment horizontal="center" vertical="center"/>
    </xf>
    <xf numFmtId="0" fontId="38"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34" fillId="0" borderId="14" xfId="0" applyFont="1" applyFill="1" applyBorder="1" applyAlignment="1" applyProtection="1">
      <alignment horizontal="center" vertical="center" wrapText="1"/>
      <protection locked="0"/>
    </xf>
    <xf numFmtId="0" fontId="22" fillId="0" borderId="6"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36" fillId="0" borderId="14" xfId="0" applyFont="1" applyFill="1" applyBorder="1" applyAlignment="1" applyProtection="1">
      <alignment horizontal="center" vertical="center" wrapText="1"/>
      <protection locked="0"/>
    </xf>
    <xf numFmtId="0" fontId="36" fillId="0" borderId="43" xfId="0" applyFont="1" applyFill="1" applyBorder="1" applyAlignment="1" applyProtection="1">
      <alignment horizontal="center" vertical="center" wrapText="1"/>
      <protection locked="0"/>
    </xf>
    <xf numFmtId="43" fontId="21" fillId="0" borderId="9" xfId="5" applyFont="1" applyFill="1" applyBorder="1" applyAlignment="1" applyProtection="1">
      <alignment horizontal="right" vertical="center"/>
      <protection locked="0"/>
    </xf>
    <xf numFmtId="43" fontId="21" fillId="0" borderId="10" xfId="5" applyFont="1" applyFill="1" applyBorder="1" applyAlignment="1" applyProtection="1">
      <alignment horizontal="right" vertical="center"/>
      <protection locked="0"/>
    </xf>
    <xf numFmtId="43" fontId="31" fillId="0" borderId="20" xfId="5" applyFont="1" applyFill="1" applyBorder="1" applyAlignment="1" applyProtection="1">
      <alignment horizontal="justify" vertical="center"/>
      <protection locked="0"/>
    </xf>
    <xf numFmtId="43" fontId="31" fillId="0" borderId="10" xfId="5" applyFont="1" applyFill="1" applyBorder="1" applyAlignment="1" applyProtection="1">
      <alignment horizontal="justify" vertical="center"/>
      <protection locked="0"/>
    </xf>
    <xf numFmtId="43" fontId="31" fillId="0" borderId="17" xfId="5" applyFont="1" applyFill="1" applyBorder="1" applyAlignment="1" applyProtection="1">
      <alignment horizontal="justify" vertical="center"/>
      <protection locked="0"/>
    </xf>
    <xf numFmtId="4" fontId="48" fillId="0" borderId="28" xfId="0" applyNumberFormat="1" applyFont="1" applyFill="1" applyBorder="1" applyAlignment="1" applyProtection="1">
      <alignment horizontal="right" vertical="center"/>
    </xf>
    <xf numFmtId="0" fontId="69" fillId="7" borderId="23" xfId="0" applyFont="1" applyFill="1" applyBorder="1" applyAlignment="1">
      <alignment horizontal="center" vertical="center"/>
    </xf>
    <xf numFmtId="0" fontId="69" fillId="7" borderId="2" xfId="0" applyFont="1" applyFill="1" applyBorder="1" applyAlignment="1">
      <alignment horizontal="center" vertical="center" wrapText="1"/>
    </xf>
    <xf numFmtId="0" fontId="69" fillId="7" borderId="2" xfId="0" applyFont="1" applyFill="1" applyBorder="1" applyAlignment="1">
      <alignment horizontal="center" vertical="center"/>
    </xf>
    <xf numFmtId="0" fontId="66" fillId="0" borderId="44" xfId="0" applyFont="1" applyBorder="1" applyAlignment="1">
      <alignment horizontal="justify" vertical="center"/>
    </xf>
    <xf numFmtId="0" fontId="66" fillId="0" borderId="45" xfId="0" applyFont="1" applyBorder="1" applyAlignment="1">
      <alignment horizontal="center" vertical="center" wrapText="1"/>
    </xf>
    <xf numFmtId="0" fontId="66" fillId="0" borderId="45" xfId="0" applyFont="1" applyBorder="1" applyAlignment="1">
      <alignment horizontal="center" vertical="center"/>
    </xf>
    <xf numFmtId="0" fontId="70" fillId="0" borderId="44" xfId="0" applyFont="1" applyBorder="1" applyAlignment="1">
      <alignment horizontal="justify" vertical="center"/>
    </xf>
    <xf numFmtId="43" fontId="66" fillId="0" borderId="45" xfId="5" applyFont="1" applyBorder="1" applyAlignment="1">
      <alignment horizontal="center" vertical="center" wrapText="1"/>
    </xf>
    <xf numFmtId="0" fontId="66" fillId="3" borderId="45" xfId="0" applyFont="1" applyFill="1" applyBorder="1" applyAlignment="1" applyProtection="1">
      <alignment horizontal="center" vertical="center" wrapText="1"/>
    </xf>
    <xf numFmtId="0" fontId="66" fillId="3" borderId="45" xfId="0" applyFont="1" applyFill="1" applyBorder="1" applyAlignment="1" applyProtection="1">
      <alignment horizontal="center" vertical="center"/>
    </xf>
    <xf numFmtId="43" fontId="66" fillId="0" borderId="45" xfId="5" applyFont="1" applyBorder="1" applyAlignment="1">
      <alignment horizontal="center" vertical="center"/>
    </xf>
    <xf numFmtId="0" fontId="75" fillId="0" borderId="44" xfId="0" applyFont="1" applyBorder="1" applyAlignment="1">
      <alignment horizontal="justify" vertical="center"/>
    </xf>
    <xf numFmtId="43" fontId="68" fillId="0" borderId="45" xfId="5" applyFont="1" applyBorder="1" applyAlignment="1" applyProtection="1">
      <alignment horizontal="center" vertical="center" wrapText="1"/>
      <protection locked="0"/>
    </xf>
    <xf numFmtId="0" fontId="68" fillId="3" borderId="45" xfId="0" applyFont="1" applyFill="1" applyBorder="1" applyAlignment="1" applyProtection="1">
      <alignment horizontal="center" vertical="center" wrapText="1"/>
    </xf>
    <xf numFmtId="0" fontId="68" fillId="3" borderId="45" xfId="0" applyFont="1" applyFill="1" applyBorder="1" applyAlignment="1" applyProtection="1">
      <alignment horizontal="center" vertical="center"/>
    </xf>
    <xf numFmtId="0" fontId="66" fillId="0" borderId="45" xfId="0" applyFont="1" applyBorder="1" applyAlignment="1">
      <alignment horizontal="justify" vertical="center" wrapText="1"/>
    </xf>
    <xf numFmtId="0" fontId="66" fillId="0" borderId="45" xfId="0" applyFont="1" applyBorder="1" applyAlignment="1">
      <alignment horizontal="justify" vertical="center"/>
    </xf>
    <xf numFmtId="0" fontId="66" fillId="3" borderId="45" xfId="0" applyFont="1" applyFill="1" applyBorder="1" applyAlignment="1">
      <alignment horizontal="center" vertical="center" wrapText="1"/>
    </xf>
    <xf numFmtId="0" fontId="66" fillId="3" borderId="45" xfId="0" applyFont="1" applyFill="1" applyBorder="1" applyAlignment="1">
      <alignment horizontal="center" vertical="center"/>
    </xf>
    <xf numFmtId="0" fontId="68" fillId="3" borderId="45" xfId="0" applyFont="1" applyFill="1" applyBorder="1" applyAlignment="1">
      <alignment horizontal="center" vertical="center" wrapText="1"/>
    </xf>
    <xf numFmtId="0" fontId="68" fillId="3" borderId="45" xfId="0" applyFont="1" applyFill="1" applyBorder="1" applyAlignment="1">
      <alignment horizontal="center" vertical="center"/>
    </xf>
    <xf numFmtId="43" fontId="68" fillId="0" borderId="45" xfId="5" applyFont="1" applyBorder="1" applyAlignment="1" applyProtection="1">
      <alignment horizontal="center" vertical="center"/>
      <protection locked="0"/>
    </xf>
    <xf numFmtId="0" fontId="68" fillId="0" borderId="45" xfId="0" applyFont="1" applyBorder="1" applyAlignment="1">
      <alignment horizontal="center" vertical="center" wrapText="1"/>
    </xf>
    <xf numFmtId="0" fontId="68" fillId="0" borderId="45" xfId="0" applyFont="1" applyBorder="1" applyAlignment="1">
      <alignment horizontal="center" vertical="center"/>
    </xf>
    <xf numFmtId="0" fontId="70" fillId="0" borderId="23" xfId="0" applyFont="1" applyBorder="1" applyAlignment="1">
      <alignment horizontal="left" vertical="center"/>
    </xf>
    <xf numFmtId="0" fontId="66" fillId="0" borderId="2" xfId="0" applyFont="1" applyBorder="1" applyAlignment="1">
      <alignment horizontal="center" vertical="center" wrapText="1"/>
    </xf>
    <xf numFmtId="0" fontId="66" fillId="0" borderId="2" xfId="0" applyFont="1" applyBorder="1" applyAlignment="1">
      <alignment horizontal="center" vertical="center"/>
    </xf>
    <xf numFmtId="43" fontId="66" fillId="0" borderId="2" xfId="5" applyFont="1" applyBorder="1" applyAlignment="1">
      <alignment horizontal="center" vertical="center" wrapText="1"/>
    </xf>
    <xf numFmtId="43" fontId="66" fillId="0" borderId="2" xfId="5" applyFont="1" applyBorder="1" applyAlignment="1">
      <alignment horizontal="center" vertical="center"/>
    </xf>
    <xf numFmtId="0" fontId="76" fillId="0" borderId="0" xfId="0" applyFont="1" applyAlignment="1">
      <alignment horizontal="left" vertical="center"/>
    </xf>
    <xf numFmtId="0" fontId="70" fillId="0" borderId="23" xfId="0" applyFont="1" applyBorder="1" applyAlignment="1">
      <alignment horizontal="left" vertical="center" wrapText="1"/>
    </xf>
    <xf numFmtId="0" fontId="70" fillId="0" borderId="44" xfId="0" applyFont="1" applyBorder="1" applyAlignment="1">
      <alignment horizontal="left" vertical="center" wrapText="1"/>
    </xf>
    <xf numFmtId="0" fontId="24" fillId="0" borderId="0" xfId="0" applyFont="1" applyBorder="1" applyAlignment="1">
      <alignment horizontal="center" vertical="justify"/>
    </xf>
    <xf numFmtId="165" fontId="67" fillId="0" borderId="7" xfId="0" applyNumberFormat="1" applyFont="1" applyBorder="1" applyAlignment="1">
      <alignment horizontal="right" vertical="center" wrapText="1"/>
    </xf>
    <xf numFmtId="39" fontId="22" fillId="0" borderId="9" xfId="5" applyNumberFormat="1" applyFont="1" applyFill="1" applyBorder="1" applyAlignment="1" applyProtection="1">
      <alignment horizontal="right" vertical="center" wrapText="1"/>
      <protection locked="0"/>
    </xf>
    <xf numFmtId="39" fontId="22" fillId="0" borderId="10" xfId="5" applyNumberFormat="1" applyFont="1" applyFill="1" applyBorder="1" applyAlignment="1" applyProtection="1">
      <alignment horizontal="right" vertical="center" wrapText="1"/>
      <protection locked="0"/>
    </xf>
    <xf numFmtId="166" fontId="22" fillId="0" borderId="9" xfId="5" applyNumberFormat="1" applyFont="1" applyFill="1" applyBorder="1" applyAlignment="1" applyProtection="1">
      <alignment horizontal="right" vertical="center" wrapText="1"/>
      <protection locked="0"/>
    </xf>
    <xf numFmtId="43" fontId="6" fillId="0" borderId="9" xfId="5" applyFont="1" applyBorder="1" applyAlignment="1" applyProtection="1">
      <alignment horizontal="center" vertical="center"/>
      <protection locked="0"/>
    </xf>
    <xf numFmtId="43" fontId="6" fillId="0" borderId="7" xfId="5" applyFont="1" applyBorder="1" applyAlignment="1" applyProtection="1">
      <alignment horizontal="center" vertical="center"/>
      <protection locked="0"/>
    </xf>
    <xf numFmtId="3" fontId="67" fillId="0" borderId="35" xfId="0" applyNumberFormat="1" applyFont="1" applyBorder="1" applyAlignment="1" applyProtection="1">
      <alignment horizontal="right" vertical="center" wrapText="1"/>
      <protection locked="0"/>
    </xf>
    <xf numFmtId="167" fontId="64" fillId="0" borderId="7" xfId="0" applyNumberFormat="1" applyFont="1" applyBorder="1" applyAlignment="1">
      <alignment horizontal="right" vertical="center"/>
    </xf>
    <xf numFmtId="167" fontId="64" fillId="0" borderId="7" xfId="0" applyNumberFormat="1" applyFont="1" applyBorder="1" applyAlignment="1" applyProtection="1">
      <alignment horizontal="right" vertical="center"/>
    </xf>
    <xf numFmtId="3" fontId="22" fillId="3" borderId="18" xfId="0" applyNumberFormat="1" applyFont="1" applyFill="1" applyBorder="1" applyAlignment="1" applyProtection="1">
      <alignment horizontal="right" vertical="center" wrapText="1"/>
    </xf>
    <xf numFmtId="169" fontId="20" fillId="0" borderId="0" xfId="0" applyNumberFormat="1" applyFont="1"/>
    <xf numFmtId="168" fontId="20" fillId="0" borderId="0" xfId="0" applyNumberFormat="1" applyFont="1" applyAlignment="1"/>
    <xf numFmtId="0" fontId="20" fillId="0" borderId="46" xfId="0" applyFont="1" applyBorder="1" applyAlignment="1">
      <alignment horizontal="justify" vertical="top" wrapText="1"/>
    </xf>
    <xf numFmtId="168" fontId="20" fillId="0" borderId="46" xfId="0" applyNumberFormat="1" applyFont="1" applyBorder="1" applyAlignment="1">
      <alignment horizontal="right" vertical="center" wrapText="1"/>
    </xf>
    <xf numFmtId="168" fontId="20" fillId="0" borderId="46" xfId="0" applyNumberFormat="1" applyFont="1" applyFill="1" applyBorder="1" applyAlignment="1" applyProtection="1">
      <alignment vertical="center" wrapText="1"/>
    </xf>
    <xf numFmtId="168" fontId="20" fillId="0" borderId="46" xfId="0" applyNumberFormat="1" applyFont="1" applyFill="1" applyBorder="1" applyAlignment="1" applyProtection="1">
      <alignment horizontal="right" vertical="center" wrapText="1"/>
    </xf>
    <xf numFmtId="0" fontId="20" fillId="0" borderId="27" xfId="0" applyFont="1" applyBorder="1" applyAlignment="1">
      <alignment horizontal="center" vertical="top" wrapText="1"/>
    </xf>
    <xf numFmtId="0" fontId="24" fillId="0" borderId="27" xfId="0" applyFont="1" applyBorder="1" applyAlignment="1">
      <alignment horizontal="center" vertical="top" wrapText="1"/>
    </xf>
    <xf numFmtId="0" fontId="20" fillId="0" borderId="60" xfId="0" applyFont="1" applyBorder="1" applyAlignment="1">
      <alignment horizontal="center" vertical="top" wrapText="1"/>
    </xf>
    <xf numFmtId="0" fontId="24" fillId="0" borderId="6" xfId="0" applyFont="1" applyBorder="1" applyAlignment="1">
      <alignment horizontal="center" vertical="top" wrapText="1"/>
    </xf>
    <xf numFmtId="0" fontId="21" fillId="0" borderId="22" xfId="0" applyFont="1" applyBorder="1" applyAlignment="1">
      <alignment vertical="center"/>
    </xf>
    <xf numFmtId="168" fontId="24" fillId="0" borderId="10" xfId="0" applyNumberFormat="1" applyFont="1" applyBorder="1" applyAlignment="1">
      <alignment vertical="center" wrapText="1"/>
    </xf>
    <xf numFmtId="169" fontId="35" fillId="0" borderId="27" xfId="0" applyNumberFormat="1" applyFont="1" applyFill="1" applyBorder="1" applyAlignment="1" applyProtection="1">
      <alignment horizontal="justify" vertical="center" wrapText="1"/>
      <protection locked="0"/>
    </xf>
    <xf numFmtId="169" fontId="35" fillId="0" borderId="0" xfId="0" applyNumberFormat="1" applyFont="1" applyFill="1" applyAlignment="1" applyProtection="1">
      <alignment vertical="center"/>
      <protection locked="0"/>
    </xf>
    <xf numFmtId="169" fontId="37" fillId="0" borderId="35" xfId="0" applyNumberFormat="1" applyFont="1" applyBorder="1" applyAlignment="1">
      <alignment vertical="center" wrapText="1"/>
    </xf>
    <xf numFmtId="4" fontId="35" fillId="0" borderId="9" xfId="0" applyNumberFormat="1" applyFont="1" applyFill="1" applyBorder="1" applyAlignment="1" applyProtection="1">
      <alignment horizontal="right" vertical="center" wrapText="1"/>
      <protection locked="0"/>
    </xf>
    <xf numFmtId="168" fontId="38" fillId="0" borderId="37" xfId="5" applyNumberFormat="1" applyFont="1" applyFill="1" applyBorder="1" applyAlignment="1">
      <alignment horizontal="center" vertical="center"/>
    </xf>
    <xf numFmtId="168" fontId="35" fillId="0" borderId="0" xfId="5" applyNumberFormat="1" applyFont="1" applyFill="1" applyAlignment="1">
      <alignment vertical="center"/>
    </xf>
    <xf numFmtId="4" fontId="20" fillId="0" borderId="9" xfId="0" applyNumberFormat="1" applyFont="1" applyBorder="1" applyAlignment="1" applyProtection="1">
      <alignment horizontal="center" vertical="top" wrapText="1"/>
      <protection locked="0"/>
    </xf>
    <xf numFmtId="4" fontId="20" fillId="0" borderId="9" xfId="0" applyNumberFormat="1" applyFont="1" applyBorder="1" applyAlignment="1" applyProtection="1">
      <alignment horizontal="right" vertical="center" wrapText="1"/>
      <protection locked="0"/>
    </xf>
    <xf numFmtId="4" fontId="24" fillId="0" borderId="9" xfId="0" applyNumberFormat="1" applyFont="1" applyBorder="1" applyAlignment="1" applyProtection="1">
      <alignment horizontal="right" vertical="center" wrapText="1"/>
      <protection locked="0"/>
    </xf>
    <xf numFmtId="4" fontId="24" fillId="0" borderId="7" xfId="0" applyNumberFormat="1" applyFont="1" applyBorder="1" applyAlignment="1" applyProtection="1">
      <alignment horizontal="right" vertical="center" wrapText="1"/>
      <protection locked="0"/>
    </xf>
    <xf numFmtId="4" fontId="20" fillId="0" borderId="7" xfId="0" applyNumberFormat="1" applyFont="1" applyBorder="1" applyAlignment="1" applyProtection="1">
      <alignment horizontal="right" vertical="center" wrapText="1"/>
      <protection locked="0"/>
    </xf>
    <xf numFmtId="168" fontId="81" fillId="0" borderId="0" xfId="0" applyNumberFormat="1" applyFont="1" applyAlignment="1">
      <alignment vertical="center"/>
    </xf>
    <xf numFmtId="168" fontId="81" fillId="0" borderId="0" xfId="0" applyNumberFormat="1" applyFont="1" applyBorder="1" applyAlignment="1">
      <alignment vertical="center"/>
    </xf>
    <xf numFmtId="168" fontId="81" fillId="0" borderId="62" xfId="0" applyNumberFormat="1" applyFont="1" applyBorder="1" applyAlignment="1">
      <alignment vertical="center"/>
    </xf>
    <xf numFmtId="168" fontId="81" fillId="0" borderId="0" xfId="0" applyNumberFormat="1" applyFont="1" applyAlignment="1">
      <alignment horizontal="right" vertical="center"/>
    </xf>
    <xf numFmtId="168" fontId="81" fillId="0" borderId="0" xfId="0" applyNumberFormat="1" applyFont="1" applyBorder="1" applyAlignment="1">
      <alignment horizontal="right" vertical="center"/>
    </xf>
    <xf numFmtId="168" fontId="81" fillId="0" borderId="46" xfId="0" applyNumberFormat="1" applyFont="1" applyBorder="1" applyAlignment="1">
      <alignment horizontal="right" vertical="center"/>
    </xf>
    <xf numFmtId="0" fontId="20" fillId="0" borderId="0" xfId="0" applyFont="1" applyAlignment="1">
      <alignment vertical="center"/>
    </xf>
    <xf numFmtId="0" fontId="38" fillId="0" borderId="21" xfId="0" applyFont="1" applyFill="1" applyBorder="1" applyAlignment="1">
      <alignment horizontal="center" vertical="center" wrapText="1"/>
    </xf>
    <xf numFmtId="0" fontId="37" fillId="0" borderId="0" xfId="0" applyFont="1" applyAlignment="1">
      <alignment vertical="center"/>
    </xf>
    <xf numFmtId="3" fontId="24" fillId="0" borderId="9" xfId="0" applyNumberFormat="1" applyFont="1" applyBorder="1" applyAlignment="1" applyProtection="1">
      <alignment horizontal="right" vertical="center" wrapText="1"/>
    </xf>
    <xf numFmtId="3" fontId="24" fillId="0" borderId="28" xfId="0" applyNumberFormat="1" applyFont="1" applyBorder="1" applyAlignment="1" applyProtection="1">
      <alignment horizontal="right" vertical="center" wrapText="1"/>
    </xf>
    <xf numFmtId="0" fontId="24" fillId="0" borderId="34" xfId="0" applyFont="1" applyBorder="1" applyAlignment="1" applyProtection="1">
      <alignment vertical="center" wrapText="1"/>
    </xf>
    <xf numFmtId="0" fontId="24" fillId="0" borderId="27" xfId="0" applyFont="1" applyBorder="1" applyAlignment="1" applyProtection="1">
      <alignment vertical="center" wrapText="1"/>
    </xf>
    <xf numFmtId="43" fontId="38" fillId="0" borderId="0" xfId="0" applyNumberFormat="1" applyFont="1" applyFill="1" applyAlignment="1" applyProtection="1">
      <alignment vertical="center"/>
    </xf>
    <xf numFmtId="9" fontId="41" fillId="0" borderId="61" xfId="14" applyFont="1" applyBorder="1" applyAlignment="1">
      <alignment horizontal="center" vertical="center" wrapText="1"/>
    </xf>
    <xf numFmtId="168" fontId="20" fillId="0" borderId="46" xfId="0" applyNumberFormat="1" applyFont="1" applyBorder="1" applyAlignment="1">
      <alignment vertical="center" wrapText="1"/>
    </xf>
    <xf numFmtId="4" fontId="82" fillId="0" borderId="0" xfId="9" applyNumberFormat="1" applyFont="1" applyAlignment="1">
      <alignment vertical="center"/>
    </xf>
    <xf numFmtId="3" fontId="82" fillId="0" borderId="0" xfId="9" applyNumberFormat="1" applyFont="1" applyAlignment="1">
      <alignment horizontal="center" vertical="center"/>
    </xf>
    <xf numFmtId="0" fontId="82" fillId="0" borderId="0" xfId="9" applyFont="1" applyBorder="1" applyAlignment="1">
      <alignment horizontal="left" vertical="center" wrapText="1"/>
    </xf>
    <xf numFmtId="4" fontId="82" fillId="0" borderId="0" xfId="9" applyNumberFormat="1" applyFont="1" applyBorder="1" applyAlignment="1">
      <alignment horizontal="center" vertical="center"/>
    </xf>
    <xf numFmtId="49" fontId="82" fillId="0" borderId="0" xfId="9" applyNumberFormat="1" applyFont="1" applyBorder="1" applyAlignment="1">
      <alignment horizontal="center" vertical="center" wrapText="1"/>
    </xf>
    <xf numFmtId="49" fontId="82" fillId="0" borderId="0" xfId="9" applyNumberFormat="1" applyFont="1" applyBorder="1" applyAlignment="1">
      <alignment horizontal="justify" vertical="center" wrapText="1"/>
    </xf>
    <xf numFmtId="3" fontId="82" fillId="0" borderId="0" xfId="9" applyNumberFormat="1" applyFont="1" applyBorder="1" applyAlignment="1">
      <alignment horizontal="center" vertical="center" wrapText="1"/>
    </xf>
    <xf numFmtId="3" fontId="82" fillId="0" borderId="0" xfId="9" applyNumberFormat="1" applyFont="1" applyBorder="1" applyAlignment="1">
      <alignment horizontal="center" vertical="center"/>
    </xf>
    <xf numFmtId="0" fontId="82" fillId="0" borderId="0" xfId="9" applyFont="1" applyAlignment="1">
      <alignment horizontal="justify" vertical="center" wrapText="1"/>
    </xf>
    <xf numFmtId="0" fontId="82" fillId="0" borderId="0" xfId="9" applyFont="1" applyAlignment="1">
      <alignment horizontal="center" vertical="center" wrapText="1"/>
    </xf>
    <xf numFmtId="4" fontId="82" fillId="0" borderId="0" xfId="9" applyNumberFormat="1" applyFont="1" applyAlignment="1">
      <alignment horizontal="center" vertical="center"/>
    </xf>
    <xf numFmtId="3" fontId="82" fillId="0" borderId="0" xfId="9" applyNumberFormat="1" applyFont="1" applyAlignment="1">
      <alignment horizontal="right" vertical="center" wrapText="1"/>
    </xf>
    <xf numFmtId="3" fontId="16" fillId="0" borderId="0" xfId="9" applyNumberFormat="1" applyFont="1" applyAlignment="1">
      <alignment horizontal="center" vertical="center" wrapText="1"/>
    </xf>
    <xf numFmtId="3" fontId="84" fillId="0" borderId="0" xfId="9" applyNumberFormat="1" applyFont="1" applyAlignment="1">
      <alignment horizontal="center" wrapText="1"/>
    </xf>
    <xf numFmtId="3" fontId="85" fillId="0" borderId="0" xfId="9" applyNumberFormat="1" applyFont="1" applyAlignment="1">
      <alignment horizontal="center" wrapText="1"/>
    </xf>
    <xf numFmtId="3" fontId="16" fillId="0" borderId="0" xfId="9" applyNumberFormat="1" applyFont="1" applyAlignment="1">
      <alignment horizontal="right" vertical="center" wrapText="1"/>
    </xf>
    <xf numFmtId="43" fontId="21" fillId="0" borderId="0" xfId="5" applyFont="1" applyFill="1" applyBorder="1" applyAlignment="1" applyProtection="1">
      <alignment horizontal="right" vertical="top"/>
      <protection locked="0"/>
    </xf>
    <xf numFmtId="167" fontId="67" fillId="0" borderId="7" xfId="0" applyNumberFormat="1" applyFont="1" applyBorder="1" applyAlignment="1" applyProtection="1">
      <alignment horizontal="right" vertical="center"/>
      <protection locked="0"/>
    </xf>
    <xf numFmtId="167" fontId="67" fillId="0" borderId="7" xfId="0" applyNumberFormat="1" applyFont="1" applyBorder="1" applyAlignment="1" applyProtection="1">
      <alignment horizontal="right" vertical="center"/>
    </xf>
    <xf numFmtId="9" fontId="78" fillId="0" borderId="73" xfId="14" applyFont="1" applyBorder="1" applyAlignment="1">
      <alignment horizontal="center" vertical="center" wrapText="1"/>
    </xf>
    <xf numFmtId="168" fontId="20" fillId="0" borderId="0" xfId="0" applyNumberFormat="1" applyFont="1"/>
    <xf numFmtId="9" fontId="41" fillId="0" borderId="73" xfId="14" applyFont="1" applyBorder="1" applyAlignment="1">
      <alignment horizontal="center" vertical="center" wrapText="1"/>
    </xf>
    <xf numFmtId="168" fontId="20" fillId="0" borderId="69" xfId="0" applyNumberFormat="1" applyFont="1" applyBorder="1" applyAlignment="1">
      <alignment horizontal="justify" vertical="center" wrapText="1"/>
    </xf>
    <xf numFmtId="168" fontId="20" fillId="0" borderId="69" xfId="0" applyNumberFormat="1" applyFont="1" applyBorder="1" applyAlignment="1">
      <alignment horizontal="right" vertical="center" wrapText="1"/>
    </xf>
    <xf numFmtId="168" fontId="20" fillId="0" borderId="69" xfId="0" applyNumberFormat="1" applyFont="1" applyBorder="1" applyAlignment="1">
      <alignment vertical="center" wrapText="1"/>
    </xf>
    <xf numFmtId="4" fontId="21" fillId="0" borderId="0" xfId="0" applyNumberFormat="1" applyFont="1" applyFill="1" applyAlignment="1" applyProtection="1">
      <alignment vertical="center"/>
      <protection locked="0"/>
    </xf>
    <xf numFmtId="0" fontId="16" fillId="0" borderId="0" xfId="9" applyFont="1" applyBorder="1" applyAlignment="1">
      <alignment horizontal="center" vertical="center"/>
    </xf>
    <xf numFmtId="0" fontId="82" fillId="0" borderId="0" xfId="9" applyFont="1" applyBorder="1" applyAlignment="1">
      <alignment vertical="center"/>
    </xf>
    <xf numFmtId="0" fontId="82" fillId="0" borderId="0" xfId="9" applyFont="1" applyBorder="1" applyAlignment="1">
      <alignment horizontal="center" vertical="center"/>
    </xf>
    <xf numFmtId="0" fontId="82" fillId="0" borderId="0" xfId="9" applyFont="1" applyBorder="1" applyAlignment="1">
      <alignment horizontal="justify" vertical="center" wrapText="1"/>
    </xf>
    <xf numFmtId="4" fontId="82" fillId="0" borderId="0" xfId="9" applyNumberFormat="1" applyFont="1" applyBorder="1" applyAlignment="1">
      <alignment vertical="center"/>
    </xf>
    <xf numFmtId="0" fontId="16" fillId="0" borderId="0" xfId="9" applyFont="1" applyBorder="1" applyAlignment="1">
      <alignment horizontal="center" vertical="center" wrapText="1"/>
    </xf>
    <xf numFmtId="0" fontId="82" fillId="0" borderId="0" xfId="9" applyFont="1" applyBorder="1" applyAlignment="1">
      <alignment horizontal="center" vertical="center" wrapText="1"/>
    </xf>
    <xf numFmtId="4" fontId="16" fillId="0" borderId="0" xfId="9" applyNumberFormat="1" applyFont="1" applyBorder="1" applyAlignment="1">
      <alignment horizontal="center" vertical="center"/>
    </xf>
    <xf numFmtId="170" fontId="82" fillId="0" borderId="0" xfId="7" applyNumberFormat="1" applyFont="1" applyBorder="1" applyAlignment="1">
      <alignment horizontal="center" vertical="center" wrapText="1"/>
    </xf>
    <xf numFmtId="170" fontId="82" fillId="0" borderId="0" xfId="9" applyNumberFormat="1" applyFont="1" applyBorder="1" applyAlignment="1">
      <alignment horizontal="center" vertical="center" wrapText="1"/>
    </xf>
    <xf numFmtId="9" fontId="82" fillId="0" borderId="0" xfId="9" applyNumberFormat="1" applyFont="1" applyBorder="1" applyAlignment="1">
      <alignment horizontal="center" vertical="center" wrapText="1"/>
    </xf>
    <xf numFmtId="171" fontId="82" fillId="0" borderId="0" xfId="9" applyNumberFormat="1" applyFont="1" applyBorder="1" applyAlignment="1">
      <alignment horizontal="center" vertical="center" wrapText="1"/>
    </xf>
    <xf numFmtId="9" fontId="82" fillId="0" borderId="0" xfId="9" applyNumberFormat="1" applyFont="1" applyBorder="1" applyAlignment="1">
      <alignment vertical="center"/>
    </xf>
    <xf numFmtId="172" fontId="82" fillId="0" borderId="0" xfId="9" applyNumberFormat="1" applyFont="1" applyBorder="1" applyAlignment="1">
      <alignment horizontal="justify" vertical="center" wrapText="1"/>
    </xf>
    <xf numFmtId="1" fontId="82" fillId="0" borderId="0" xfId="9" applyNumberFormat="1" applyFont="1" applyBorder="1" applyAlignment="1">
      <alignment horizontal="center" vertical="center"/>
    </xf>
    <xf numFmtId="10" fontId="82" fillId="0" borderId="0" xfId="9" applyNumberFormat="1" applyFont="1" applyBorder="1" applyAlignment="1">
      <alignment vertical="center"/>
    </xf>
    <xf numFmtId="3" fontId="82" fillId="0" borderId="0" xfId="7" applyNumberFormat="1" applyFont="1" applyBorder="1" applyAlignment="1">
      <alignment horizontal="center" vertical="center" wrapText="1"/>
    </xf>
    <xf numFmtId="3" fontId="83" fillId="0" borderId="0" xfId="7" applyNumberFormat="1" applyFont="1" applyBorder="1" applyAlignment="1">
      <alignment horizontal="center" vertical="center"/>
    </xf>
    <xf numFmtId="170" fontId="82" fillId="0" borderId="0" xfId="7" applyNumberFormat="1" applyFont="1" applyBorder="1" applyAlignment="1">
      <alignment horizontal="center" vertical="center"/>
    </xf>
    <xf numFmtId="170" fontId="82" fillId="0" borderId="0" xfId="7" applyNumberFormat="1" applyFont="1" applyFill="1" applyBorder="1" applyAlignment="1">
      <alignment horizontal="center" vertical="center" wrapText="1"/>
    </xf>
    <xf numFmtId="0" fontId="82" fillId="0" borderId="0" xfId="9" applyFont="1" applyBorder="1" applyAlignment="1">
      <alignment horizontal="left" vertical="center"/>
    </xf>
    <xf numFmtId="3" fontId="82" fillId="0" borderId="0" xfId="9" applyNumberFormat="1" applyFont="1" applyBorder="1" applyAlignment="1">
      <alignment horizontal="right" vertical="center" wrapText="1"/>
    </xf>
    <xf numFmtId="171" fontId="82" fillId="0" borderId="0" xfId="9" applyNumberFormat="1" applyFont="1" applyBorder="1" applyAlignment="1">
      <alignment horizontal="center" vertical="center"/>
    </xf>
    <xf numFmtId="3" fontId="16" fillId="0" borderId="0" xfId="9" applyNumberFormat="1" applyFont="1" applyBorder="1" applyAlignment="1">
      <alignment horizontal="center" vertical="center" wrapText="1"/>
    </xf>
    <xf numFmtId="3" fontId="84" fillId="0" borderId="0" xfId="9" applyNumberFormat="1" applyFont="1" applyBorder="1" applyAlignment="1">
      <alignment horizontal="center" wrapText="1"/>
    </xf>
    <xf numFmtId="3" fontId="85" fillId="0" borderId="0" xfId="9" applyNumberFormat="1" applyFont="1" applyBorder="1" applyAlignment="1">
      <alignment horizontal="center" wrapText="1"/>
    </xf>
    <xf numFmtId="3" fontId="16" fillId="0" borderId="0" xfId="9" applyNumberFormat="1" applyFont="1" applyBorder="1" applyAlignment="1">
      <alignment horizontal="right" vertical="center" wrapText="1"/>
    </xf>
    <xf numFmtId="0" fontId="82" fillId="0" borderId="0" xfId="9" applyFont="1" applyBorder="1" applyAlignment="1">
      <alignment horizontal="right" vertical="center" wrapText="1"/>
    </xf>
    <xf numFmtId="0" fontId="35" fillId="0" borderId="0" xfId="0" applyFont="1" applyFill="1" applyAlignment="1">
      <alignment vertical="center"/>
    </xf>
    <xf numFmtId="0" fontId="80" fillId="0" borderId="70" xfId="0" applyFont="1" applyFill="1" applyBorder="1" applyAlignment="1">
      <alignment horizontal="center" vertical="center"/>
    </xf>
    <xf numFmtId="0" fontId="80" fillId="0" borderId="0" xfId="0" applyFont="1" applyFill="1" applyBorder="1" applyAlignment="1">
      <alignment horizontal="center" vertical="center"/>
    </xf>
    <xf numFmtId="168" fontId="80" fillId="0" borderId="0" xfId="0" applyNumberFormat="1" applyFont="1" applyFill="1" applyBorder="1" applyAlignment="1">
      <alignment vertical="center"/>
    </xf>
    <xf numFmtId="0" fontId="80" fillId="0" borderId="69" xfId="0" applyFont="1" applyFill="1" applyBorder="1" applyAlignment="1">
      <alignment horizontal="center" vertical="center"/>
    </xf>
    <xf numFmtId="0" fontId="38" fillId="0" borderId="37" xfId="0" applyFont="1" applyFill="1" applyBorder="1" applyAlignment="1">
      <alignment horizontal="center" vertical="center"/>
    </xf>
    <xf numFmtId="168" fontId="38" fillId="0" borderId="37" xfId="5" applyNumberFormat="1" applyFont="1" applyFill="1" applyBorder="1" applyAlignment="1">
      <alignment horizontal="center" vertical="center" wrapText="1"/>
    </xf>
    <xf numFmtId="43" fontId="38" fillId="0" borderId="37" xfId="5" applyFont="1" applyFill="1" applyBorder="1" applyAlignment="1">
      <alignment horizontal="center" vertical="center"/>
    </xf>
    <xf numFmtId="0" fontId="35" fillId="0" borderId="0" xfId="0" applyFont="1" applyFill="1" applyAlignment="1">
      <alignment horizontal="center" vertical="center"/>
    </xf>
    <xf numFmtId="168" fontId="35" fillId="0" borderId="0" xfId="0" applyNumberFormat="1" applyFont="1" applyFill="1" applyAlignment="1">
      <alignment horizontal="center" vertical="center"/>
    </xf>
    <xf numFmtId="0" fontId="38" fillId="0" borderId="37" xfId="0" applyFont="1" applyFill="1" applyBorder="1" applyAlignment="1">
      <alignment vertical="center"/>
    </xf>
    <xf numFmtId="168" fontId="38" fillId="0" borderId="37" xfId="5" applyNumberFormat="1" applyFont="1" applyFill="1" applyBorder="1" applyAlignment="1">
      <alignment horizontal="right" vertical="center"/>
    </xf>
    <xf numFmtId="43" fontId="38" fillId="0" borderId="37" xfId="5" applyFont="1" applyFill="1" applyBorder="1" applyAlignment="1">
      <alignment vertical="top"/>
    </xf>
    <xf numFmtId="0" fontId="35" fillId="0" borderId="62" xfId="0" applyFont="1" applyFill="1" applyBorder="1" applyAlignment="1">
      <alignment vertical="center"/>
    </xf>
    <xf numFmtId="168" fontId="35" fillId="0" borderId="62" xfId="5" applyNumberFormat="1" applyFont="1" applyFill="1" applyBorder="1" applyAlignment="1">
      <alignment vertical="center"/>
    </xf>
    <xf numFmtId="43" fontId="35" fillId="0" borderId="62" xfId="5" applyFont="1" applyFill="1" applyBorder="1" applyAlignment="1">
      <alignment vertical="top"/>
    </xf>
    <xf numFmtId="43" fontId="23" fillId="0" borderId="0" xfId="5" applyFont="1" applyFill="1" applyAlignment="1">
      <alignment horizontal="center" vertical="top"/>
    </xf>
    <xf numFmtId="43" fontId="35" fillId="0" borderId="0" xfId="5" applyFont="1" applyFill="1" applyAlignment="1">
      <alignment vertical="top"/>
    </xf>
    <xf numFmtId="0" fontId="38" fillId="0" borderId="2" xfId="0" applyFont="1" applyFill="1" applyBorder="1" applyAlignment="1">
      <alignment horizontal="center" vertical="center" wrapText="1"/>
    </xf>
    <xf numFmtId="0" fontId="64" fillId="5" borderId="2" xfId="0" applyFont="1" applyFill="1" applyBorder="1" applyAlignment="1">
      <alignment horizontal="center" vertical="center" wrapText="1"/>
    </xf>
    <xf numFmtId="0" fontId="82" fillId="0" borderId="0" xfId="9" applyFont="1" applyAlignment="1">
      <alignment vertical="center"/>
    </xf>
    <xf numFmtId="0" fontId="82" fillId="0" borderId="0" xfId="9" applyFont="1" applyAlignment="1">
      <alignment horizontal="center" vertical="center"/>
    </xf>
    <xf numFmtId="0" fontId="82" fillId="0" borderId="0" xfId="9" applyFont="1" applyAlignment="1">
      <alignment horizontal="right" vertical="center" wrapText="1"/>
    </xf>
    <xf numFmtId="0" fontId="82" fillId="0" borderId="0" xfId="9" applyFont="1" applyBorder="1" applyAlignment="1">
      <alignment horizontal="center" vertical="center" wrapText="1"/>
    </xf>
    <xf numFmtId="0" fontId="29" fillId="0" borderId="36" xfId="0" applyFont="1" applyFill="1" applyBorder="1" applyAlignment="1" applyProtection="1">
      <alignment vertical="top" wrapText="1"/>
      <protection locked="0"/>
    </xf>
    <xf numFmtId="43" fontId="21" fillId="8" borderId="0" xfId="5" applyFont="1" applyFill="1" applyBorder="1" applyAlignment="1" applyProtection="1">
      <alignment horizontal="right" vertical="top"/>
      <protection locked="0"/>
    </xf>
    <xf numFmtId="43" fontId="21" fillId="0" borderId="7" xfId="5" applyFont="1" applyFill="1" applyBorder="1" applyAlignment="1" applyProtection="1">
      <alignment horizontal="right" vertical="top"/>
      <protection locked="0"/>
    </xf>
    <xf numFmtId="0" fontId="37" fillId="0" borderId="36" xfId="0" applyFont="1" applyFill="1" applyBorder="1" applyProtection="1">
      <protection locked="0"/>
    </xf>
    <xf numFmtId="0" fontId="84" fillId="0" borderId="0" xfId="9" applyFont="1" applyBorder="1" applyAlignment="1">
      <alignment horizontal="center" vertical="center"/>
    </xf>
    <xf numFmtId="0" fontId="84" fillId="0" borderId="0" xfId="9" applyFont="1" applyBorder="1" applyAlignment="1">
      <alignment horizontal="center" vertical="center" wrapText="1"/>
    </xf>
    <xf numFmtId="0" fontId="85" fillId="0" borderId="0" xfId="9" applyFont="1" applyBorder="1" applyAlignment="1">
      <alignment horizontal="center" vertical="center"/>
    </xf>
    <xf numFmtId="0" fontId="85" fillId="0" borderId="0" xfId="9" applyFont="1" applyAlignment="1">
      <alignment horizontal="center" vertical="center"/>
    </xf>
    <xf numFmtId="0" fontId="85" fillId="0" borderId="0" xfId="9" applyFont="1" applyAlignment="1">
      <alignment vertical="center"/>
    </xf>
    <xf numFmtId="0" fontId="85" fillId="0" borderId="0" xfId="9" applyFont="1" applyBorder="1" applyAlignment="1">
      <alignment horizontal="justify" vertical="center" wrapText="1"/>
    </xf>
    <xf numFmtId="0" fontId="85" fillId="0" borderId="0" xfId="9" applyFont="1" applyBorder="1" applyAlignment="1">
      <alignment horizontal="center" vertical="center" wrapText="1"/>
    </xf>
    <xf numFmtId="4" fontId="85" fillId="0" borderId="0" xfId="9" applyNumberFormat="1" applyFont="1" applyBorder="1" applyAlignment="1">
      <alignment horizontal="center" vertical="center"/>
    </xf>
    <xf numFmtId="4" fontId="85" fillId="0" borderId="0" xfId="9" applyNumberFormat="1" applyFont="1" applyAlignment="1">
      <alignment vertical="center"/>
    </xf>
    <xf numFmtId="0" fontId="85" fillId="0" borderId="80" xfId="9" applyFont="1" applyBorder="1" applyAlignment="1">
      <alignment horizontal="center" vertical="center"/>
    </xf>
    <xf numFmtId="4" fontId="85" fillId="0" borderId="81" xfId="9" applyNumberFormat="1" applyFont="1" applyBorder="1" applyAlignment="1">
      <alignment vertical="center"/>
    </xf>
    <xf numFmtId="0" fontId="84" fillId="0" borderId="83" xfId="9" applyFont="1" applyBorder="1" applyAlignment="1">
      <alignment horizontal="center" vertical="center" wrapText="1"/>
    </xf>
    <xf numFmtId="0" fontId="85" fillId="0" borderId="87" xfId="9" applyFont="1" applyBorder="1" applyAlignment="1">
      <alignment horizontal="center" vertical="center"/>
    </xf>
    <xf numFmtId="0" fontId="84" fillId="0" borderId="90" xfId="9" applyFont="1" applyBorder="1" applyAlignment="1">
      <alignment horizontal="center" vertical="center" wrapText="1"/>
    </xf>
    <xf numFmtId="0" fontId="84" fillId="0" borderId="86" xfId="9" applyFont="1" applyBorder="1" applyAlignment="1">
      <alignment horizontal="center" vertical="center"/>
    </xf>
    <xf numFmtId="4" fontId="84" fillId="0" borderId="91" xfId="9" applyNumberFormat="1" applyFont="1" applyBorder="1" applyAlignment="1">
      <alignment horizontal="center" vertical="center"/>
    </xf>
    <xf numFmtId="0" fontId="84" fillId="0" borderId="91" xfId="9" applyFont="1" applyBorder="1" applyAlignment="1">
      <alignment horizontal="center" vertical="center"/>
    </xf>
    <xf numFmtId="0" fontId="85" fillId="0" borderId="92" xfId="9" applyFont="1" applyBorder="1" applyAlignment="1">
      <alignment horizontal="center" vertical="center"/>
    </xf>
    <xf numFmtId="0" fontId="85" fillId="0" borderId="93" xfId="9" applyFont="1" applyBorder="1" applyAlignment="1">
      <alignment horizontal="center" vertical="center"/>
    </xf>
    <xf numFmtId="0" fontId="84" fillId="0" borderId="65" xfId="9" applyFont="1" applyBorder="1" applyAlignment="1">
      <alignment horizontal="center" vertical="center" wrapText="1"/>
    </xf>
    <xf numFmtId="0" fontId="84" fillId="0" borderId="66" xfId="9" applyFont="1" applyBorder="1" applyAlignment="1">
      <alignment horizontal="center" vertical="center" wrapText="1"/>
    </xf>
    <xf numFmtId="0" fontId="84" fillId="0" borderId="67" xfId="9" applyFont="1" applyBorder="1" applyAlignment="1">
      <alignment horizontal="center" vertical="center" wrapText="1"/>
    </xf>
    <xf numFmtId="0" fontId="84" fillId="0" borderId="100" xfId="9" applyFont="1" applyBorder="1" applyAlignment="1">
      <alignment horizontal="center" vertical="center" wrapText="1"/>
    </xf>
    <xf numFmtId="0" fontId="84" fillId="0" borderId="68" xfId="9" applyFont="1" applyBorder="1" applyAlignment="1">
      <alignment horizontal="center" vertical="center" wrapText="1"/>
    </xf>
    <xf numFmtId="0" fontId="84" fillId="0" borderId="95" xfId="9" applyFont="1" applyBorder="1" applyAlignment="1">
      <alignment horizontal="center" vertical="center" wrapText="1"/>
    </xf>
    <xf numFmtId="0" fontId="84" fillId="0" borderId="84" xfId="9" applyFont="1" applyBorder="1" applyAlignment="1">
      <alignment horizontal="center" vertical="center" wrapText="1"/>
    </xf>
    <xf numFmtId="0" fontId="84" fillId="0" borderId="101" xfId="9" applyFont="1" applyBorder="1" applyAlignment="1">
      <alignment horizontal="center" vertical="center" wrapText="1"/>
    </xf>
    <xf numFmtId="49" fontId="85" fillId="0" borderId="102" xfId="9" applyNumberFormat="1" applyFont="1" applyBorder="1" applyAlignment="1">
      <alignment horizontal="center" vertical="center" wrapText="1"/>
    </xf>
    <xf numFmtId="49" fontId="85" fillId="0" borderId="103" xfId="9" applyNumberFormat="1" applyFont="1" applyBorder="1" applyAlignment="1">
      <alignment horizontal="center" vertical="center" wrapText="1"/>
    </xf>
    <xf numFmtId="0" fontId="85" fillId="0" borderId="104" xfId="9" applyFont="1" applyBorder="1" applyAlignment="1">
      <alignment horizontal="left" vertical="center" wrapText="1"/>
    </xf>
    <xf numFmtId="0" fontId="85" fillId="0" borderId="104" xfId="9" applyFont="1" applyBorder="1" applyAlignment="1">
      <alignment horizontal="center" vertical="center" wrapText="1"/>
    </xf>
    <xf numFmtId="0" fontId="85" fillId="0" borderId="105" xfId="9" applyFont="1" applyBorder="1" applyAlignment="1">
      <alignment horizontal="center" vertical="center" wrapText="1"/>
    </xf>
    <xf numFmtId="0" fontId="85" fillId="0" borderId="106" xfId="9" applyFont="1" applyBorder="1" applyAlignment="1">
      <alignment horizontal="center" vertical="center"/>
    </xf>
    <xf numFmtId="0" fontId="85" fillId="0" borderId="104" xfId="9" applyFont="1" applyBorder="1" applyAlignment="1">
      <alignment horizontal="center" vertical="center"/>
    </xf>
    <xf numFmtId="0" fontId="85" fillId="0" borderId="107" xfId="9" applyFont="1" applyBorder="1" applyAlignment="1">
      <alignment horizontal="center" vertical="center"/>
    </xf>
    <xf numFmtId="170" fontId="85" fillId="0" borderId="108" xfId="7" applyNumberFormat="1" applyFont="1" applyBorder="1" applyAlignment="1">
      <alignment horizontal="center" vertical="center" wrapText="1"/>
    </xf>
    <xf numFmtId="170" fontId="85" fillId="0" borderId="109" xfId="7" applyNumberFormat="1" applyFont="1" applyBorder="1" applyAlignment="1">
      <alignment horizontal="center" vertical="center" wrapText="1"/>
    </xf>
    <xf numFmtId="170" fontId="85" fillId="0" borderId="110" xfId="7" applyNumberFormat="1" applyFont="1" applyBorder="1" applyAlignment="1">
      <alignment horizontal="center" vertical="center" wrapText="1"/>
    </xf>
    <xf numFmtId="170" fontId="85" fillId="0" borderId="111" xfId="7" applyNumberFormat="1" applyFont="1" applyBorder="1" applyAlignment="1">
      <alignment horizontal="center" vertical="center" wrapText="1"/>
    </xf>
    <xf numFmtId="170" fontId="85" fillId="0" borderId="104" xfId="9" applyNumberFormat="1" applyFont="1" applyBorder="1" applyAlignment="1">
      <alignment horizontal="center" vertical="center" wrapText="1"/>
    </xf>
    <xf numFmtId="9" fontId="85" fillId="0" borderId="64" xfId="9" applyNumberFormat="1" applyFont="1" applyBorder="1" applyAlignment="1">
      <alignment horizontal="center" vertical="center" wrapText="1"/>
    </xf>
    <xf numFmtId="49" fontId="85" fillId="0" borderId="112" xfId="9" applyNumberFormat="1" applyFont="1" applyBorder="1" applyAlignment="1">
      <alignment horizontal="center" vertical="center" wrapText="1"/>
    </xf>
    <xf numFmtId="49" fontId="85" fillId="0" borderId="113" xfId="9" applyNumberFormat="1" applyFont="1" applyBorder="1" applyAlignment="1">
      <alignment horizontal="center" vertical="center" wrapText="1"/>
    </xf>
    <xf numFmtId="49" fontId="85" fillId="0" borderId="114" xfId="9" applyNumberFormat="1" applyFont="1" applyBorder="1" applyAlignment="1">
      <alignment horizontal="justify" vertical="center" wrapText="1"/>
    </xf>
    <xf numFmtId="0" fontId="85" fillId="0" borderId="114" xfId="9" applyFont="1" applyBorder="1" applyAlignment="1">
      <alignment horizontal="center" vertical="center" wrapText="1"/>
    </xf>
    <xf numFmtId="3" fontId="85" fillId="0" borderId="114" xfId="9" applyNumberFormat="1" applyFont="1" applyBorder="1" applyAlignment="1">
      <alignment horizontal="center" vertical="center" wrapText="1"/>
    </xf>
    <xf numFmtId="0" fontId="85" fillId="0" borderId="115" xfId="9" applyFont="1" applyBorder="1" applyAlignment="1">
      <alignment horizontal="center" vertical="center"/>
    </xf>
    <xf numFmtId="170" fontId="85" fillId="0" borderId="116" xfId="7" applyNumberFormat="1" applyFont="1" applyBorder="1" applyAlignment="1">
      <alignment horizontal="center" vertical="center" wrapText="1"/>
    </xf>
    <xf numFmtId="170" fontId="85" fillId="0" borderId="117" xfId="7" applyNumberFormat="1" applyFont="1" applyBorder="1" applyAlignment="1">
      <alignment horizontal="center" vertical="center" wrapText="1"/>
    </xf>
    <xf numFmtId="170" fontId="85" fillId="0" borderId="118" xfId="7" applyNumberFormat="1" applyFont="1" applyBorder="1" applyAlignment="1">
      <alignment horizontal="center" vertical="center" wrapText="1"/>
    </xf>
    <xf numFmtId="9" fontId="85" fillId="0" borderId="116" xfId="9" applyNumberFormat="1" applyFont="1" applyBorder="1" applyAlignment="1">
      <alignment horizontal="center" vertical="center" wrapText="1"/>
    </xf>
    <xf numFmtId="9" fontId="85" fillId="0" borderId="0" xfId="9" applyNumberFormat="1" applyFont="1" applyAlignment="1">
      <alignment vertical="center"/>
    </xf>
    <xf numFmtId="172" fontId="85" fillId="0" borderId="114" xfId="9" applyNumberFormat="1" applyFont="1" applyBorder="1" applyAlignment="1">
      <alignment horizontal="justify" vertical="center" wrapText="1"/>
    </xf>
    <xf numFmtId="3" fontId="85" fillId="0" borderId="118" xfId="9" applyNumberFormat="1" applyFont="1" applyBorder="1" applyAlignment="1">
      <alignment horizontal="center" vertical="center" wrapText="1"/>
    </xf>
    <xf numFmtId="10" fontId="85" fillId="0" borderId="0" xfId="9" applyNumberFormat="1" applyFont="1" applyAlignment="1">
      <alignment vertical="center"/>
    </xf>
    <xf numFmtId="49" fontId="85" fillId="0" borderId="119" xfId="9" applyNumberFormat="1" applyFont="1" applyBorder="1" applyAlignment="1">
      <alignment horizontal="center" vertical="center" wrapText="1"/>
    </xf>
    <xf numFmtId="3" fontId="85" fillId="0" borderId="114" xfId="9" applyNumberFormat="1" applyFont="1" applyBorder="1" applyAlignment="1">
      <alignment horizontal="center" vertical="center"/>
    </xf>
    <xf numFmtId="3" fontId="85" fillId="0" borderId="120" xfId="9" applyNumberFormat="1" applyFont="1" applyBorder="1" applyAlignment="1">
      <alignment horizontal="center" vertical="center"/>
    </xf>
    <xf numFmtId="0" fontId="85" fillId="0" borderId="118" xfId="9" applyFont="1" applyBorder="1" applyAlignment="1">
      <alignment horizontal="center" vertical="center" wrapText="1"/>
    </xf>
    <xf numFmtId="3" fontId="85" fillId="0" borderId="37" xfId="9" applyNumberFormat="1" applyFont="1" applyBorder="1" applyAlignment="1">
      <alignment horizontal="right" vertical="center"/>
    </xf>
    <xf numFmtId="3" fontId="85" fillId="0" borderId="41" xfId="9" applyNumberFormat="1" applyFont="1" applyBorder="1" applyAlignment="1">
      <alignment horizontal="right" vertical="center"/>
    </xf>
    <xf numFmtId="3" fontId="85" fillId="0" borderId="121" xfId="9" applyNumberFormat="1" applyFont="1" applyBorder="1" applyAlignment="1">
      <alignment horizontal="right" vertical="center"/>
    </xf>
    <xf numFmtId="3" fontId="85" fillId="0" borderId="122" xfId="9" applyNumberFormat="1" applyFont="1" applyBorder="1" applyAlignment="1">
      <alignment horizontal="right" vertical="center"/>
    </xf>
    <xf numFmtId="3" fontId="85" fillId="0" borderId="119" xfId="9" applyNumberFormat="1" applyFont="1" applyBorder="1" applyAlignment="1">
      <alignment horizontal="right" vertical="center"/>
    </xf>
    <xf numFmtId="3" fontId="85" fillId="0" borderId="41" xfId="7" applyNumberFormat="1" applyFont="1" applyBorder="1" applyAlignment="1">
      <alignment horizontal="center" vertical="center" wrapText="1"/>
    </xf>
    <xf numFmtId="3" fontId="85" fillId="0" borderId="118" xfId="7" applyNumberFormat="1" applyFont="1" applyBorder="1" applyAlignment="1">
      <alignment horizontal="center" vertical="center" wrapText="1"/>
    </xf>
    <xf numFmtId="3" fontId="85" fillId="0" borderId="114" xfId="9" applyNumberFormat="1" applyFont="1" applyBorder="1" applyAlignment="1">
      <alignment horizontal="right" vertical="center"/>
    </xf>
    <xf numFmtId="3" fontId="85" fillId="0" borderId="0" xfId="9" applyNumberFormat="1" applyFont="1" applyAlignment="1">
      <alignment vertical="center"/>
    </xf>
    <xf numFmtId="0" fontId="85" fillId="0" borderId="114" xfId="9" applyFont="1" applyBorder="1" applyAlignment="1">
      <alignment horizontal="left" vertical="center" wrapText="1"/>
    </xf>
    <xf numFmtId="3" fontId="85" fillId="0" borderId="114" xfId="9" applyNumberFormat="1" applyFont="1" applyBorder="1" applyAlignment="1">
      <alignment horizontal="right" vertical="center" wrapText="1"/>
    </xf>
    <xf numFmtId="3" fontId="85" fillId="0" borderId="120" xfId="9" applyNumberFormat="1" applyFont="1" applyBorder="1" applyAlignment="1">
      <alignment horizontal="right" vertical="center"/>
    </xf>
    <xf numFmtId="3" fontId="89" fillId="0" borderId="113" xfId="7" applyNumberFormat="1" applyFont="1" applyBorder="1" applyAlignment="1">
      <alignment horizontal="right" vertical="center"/>
    </xf>
    <xf numFmtId="3" fontId="85" fillId="0" borderId="117" xfId="7" applyNumberFormat="1" applyFont="1" applyBorder="1" applyAlignment="1">
      <alignment horizontal="center" vertical="center" wrapText="1"/>
    </xf>
    <xf numFmtId="3" fontId="89" fillId="0" borderId="112" xfId="7" applyNumberFormat="1" applyFont="1" applyBorder="1" applyAlignment="1">
      <alignment horizontal="right" vertical="center"/>
    </xf>
    <xf numFmtId="9" fontId="85" fillId="0" borderId="40" xfId="9" applyNumberFormat="1" applyFont="1" applyBorder="1" applyAlignment="1">
      <alignment horizontal="center" vertical="center" wrapText="1"/>
    </xf>
    <xf numFmtId="0" fontId="85" fillId="0" borderId="114" xfId="9" applyFont="1" applyBorder="1" applyAlignment="1">
      <alignment horizontal="justify" vertical="center" wrapText="1"/>
    </xf>
    <xf numFmtId="0" fontId="85" fillId="0" borderId="114" xfId="9" applyFont="1" applyBorder="1" applyAlignment="1">
      <alignment horizontal="center" vertical="center"/>
    </xf>
    <xf numFmtId="0" fontId="85" fillId="0" borderId="118" xfId="9" applyFont="1" applyBorder="1" applyAlignment="1">
      <alignment horizontal="center" vertical="center"/>
    </xf>
    <xf numFmtId="0" fontId="85" fillId="0" borderId="119" xfId="9" applyFont="1" applyBorder="1" applyAlignment="1">
      <alignment horizontal="center" vertical="center"/>
    </xf>
    <xf numFmtId="0" fontId="85" fillId="0" borderId="120" xfId="9" applyFont="1" applyBorder="1" applyAlignment="1">
      <alignment horizontal="center" vertical="center"/>
    </xf>
    <xf numFmtId="170" fontId="85" fillId="0" borderId="41" xfId="7" applyNumberFormat="1" applyFont="1" applyBorder="1" applyAlignment="1">
      <alignment horizontal="center" vertical="center"/>
    </xf>
    <xf numFmtId="170" fontId="85" fillId="0" borderId="118" xfId="7" applyNumberFormat="1" applyFont="1" applyFill="1" applyBorder="1" applyAlignment="1">
      <alignment horizontal="center" vertical="center" wrapText="1"/>
    </xf>
    <xf numFmtId="3" fontId="85" fillId="0" borderId="119" xfId="9" applyNumberFormat="1" applyFont="1" applyBorder="1" applyAlignment="1">
      <alignment horizontal="center" vertical="center"/>
    </xf>
    <xf numFmtId="170" fontId="85" fillId="0" borderId="40" xfId="7" applyNumberFormat="1" applyFont="1" applyBorder="1" applyAlignment="1">
      <alignment horizontal="center" vertical="center" wrapText="1"/>
    </xf>
    <xf numFmtId="0" fontId="85" fillId="0" borderId="0" xfId="9" applyFont="1" applyBorder="1" applyAlignment="1">
      <alignment horizontal="left" vertical="center"/>
    </xf>
    <xf numFmtId="0" fontId="85" fillId="0" borderId="0" xfId="9" applyFont="1" applyBorder="1" applyAlignment="1">
      <alignment horizontal="left" vertical="center" wrapText="1"/>
    </xf>
    <xf numFmtId="49" fontId="85" fillId="0" borderId="0" xfId="9" applyNumberFormat="1" applyFont="1" applyBorder="1" applyAlignment="1">
      <alignment horizontal="center" vertical="center" wrapText="1"/>
    </xf>
    <xf numFmtId="49" fontId="85" fillId="0" borderId="0" xfId="9" applyNumberFormat="1" applyFont="1" applyBorder="1" applyAlignment="1">
      <alignment horizontal="justify" vertical="center" wrapText="1"/>
    </xf>
    <xf numFmtId="3" fontId="85" fillId="0" borderId="0" xfId="9" applyNumberFormat="1" applyFont="1" applyBorder="1" applyAlignment="1">
      <alignment horizontal="center" vertical="center" wrapText="1"/>
    </xf>
    <xf numFmtId="3" fontId="85" fillId="0" borderId="0" xfId="9" applyNumberFormat="1" applyFont="1" applyBorder="1" applyAlignment="1">
      <alignment horizontal="center" vertical="center"/>
    </xf>
    <xf numFmtId="0" fontId="85" fillId="0" borderId="0" xfId="9" applyFont="1" applyAlignment="1">
      <alignment horizontal="justify" vertical="center" wrapText="1"/>
    </xf>
    <xf numFmtId="0" fontId="85" fillId="0" borderId="0" xfId="9" applyFont="1" applyAlignment="1">
      <alignment horizontal="center" vertical="center" wrapText="1"/>
    </xf>
    <xf numFmtId="4" fontId="85" fillId="0" borderId="0" xfId="9" applyNumberFormat="1" applyFont="1" applyAlignment="1">
      <alignment horizontal="center" vertical="center"/>
    </xf>
    <xf numFmtId="49" fontId="24" fillId="0" borderId="94" xfId="0" applyNumberFormat="1" applyFont="1" applyFill="1" applyBorder="1" applyAlignment="1">
      <alignment horizontal="left" vertical="center" wrapText="1"/>
    </xf>
    <xf numFmtId="49" fontId="24" fillId="0" borderId="94" xfId="0" applyNumberFormat="1" applyFont="1" applyFill="1" applyBorder="1" applyAlignment="1">
      <alignment horizontal="center" vertical="center" wrapText="1"/>
    </xf>
    <xf numFmtId="168" fontId="24" fillId="0" borderId="94" xfId="0" applyNumberFormat="1" applyFont="1" applyFill="1" applyBorder="1" applyAlignment="1">
      <alignment horizontal="center" vertical="center" wrapText="1"/>
    </xf>
    <xf numFmtId="49" fontId="38" fillId="0" borderId="73" xfId="0" applyNumberFormat="1" applyFont="1" applyFill="1" applyBorder="1" applyAlignment="1">
      <alignment horizontal="center" vertical="center" wrapText="1"/>
    </xf>
    <xf numFmtId="0" fontId="24" fillId="0" borderId="94" xfId="0" applyFont="1" applyBorder="1" applyAlignment="1">
      <alignment horizontal="justify" vertical="top" wrapText="1"/>
    </xf>
    <xf numFmtId="168" fontId="24" fillId="0" borderId="94" xfId="0" applyNumberFormat="1" applyFont="1" applyBorder="1" applyAlignment="1">
      <alignment vertical="center" wrapText="1"/>
    </xf>
    <xf numFmtId="168" fontId="24" fillId="0" borderId="94" xfId="0" applyNumberFormat="1" applyFont="1" applyBorder="1" applyAlignment="1">
      <alignment horizontal="right" vertical="center" wrapText="1"/>
    </xf>
    <xf numFmtId="168" fontId="24" fillId="0" borderId="94" xfId="0" applyNumberFormat="1" applyFont="1" applyFill="1" applyBorder="1" applyAlignment="1" applyProtection="1">
      <alignment horizontal="right" vertical="center" wrapText="1"/>
    </xf>
    <xf numFmtId="0" fontId="20" fillId="0" borderId="94" xfId="0" applyFont="1" applyBorder="1" applyAlignment="1">
      <alignment horizontal="justify" vertical="top" wrapText="1"/>
    </xf>
    <xf numFmtId="168" fontId="20" fillId="0" borderId="94" xfId="8" applyNumberFormat="1" applyFont="1" applyBorder="1" applyAlignment="1">
      <alignment vertical="center" wrapText="1"/>
    </xf>
    <xf numFmtId="168" fontId="20" fillId="0" borderId="94" xfId="8" applyNumberFormat="1" applyFont="1" applyBorder="1" applyAlignment="1">
      <alignment horizontal="right" vertical="center" wrapText="1"/>
    </xf>
    <xf numFmtId="168" fontId="20" fillId="0" borderId="94" xfId="0" applyNumberFormat="1" applyFont="1" applyFill="1" applyBorder="1" applyAlignment="1" applyProtection="1">
      <alignment vertical="center" wrapText="1"/>
    </xf>
    <xf numFmtId="168" fontId="20" fillId="0" borderId="94" xfId="8" applyNumberFormat="1" applyFont="1" applyBorder="1" applyAlignment="1">
      <alignment horizontal="justify" vertical="center" wrapText="1"/>
    </xf>
    <xf numFmtId="168" fontId="20" fillId="0" borderId="94" xfId="0" applyNumberFormat="1" applyFont="1" applyFill="1" applyBorder="1" applyAlignment="1" applyProtection="1">
      <alignment horizontal="right" vertical="center" wrapText="1"/>
    </xf>
    <xf numFmtId="168" fontId="20" fillId="0" borderId="94" xfId="0" applyNumberFormat="1" applyFont="1" applyBorder="1" applyAlignment="1">
      <alignment vertical="center" wrapText="1"/>
    </xf>
    <xf numFmtId="168" fontId="20" fillId="0" borderId="94" xfId="0" applyNumberFormat="1" applyFont="1" applyBorder="1" applyAlignment="1">
      <alignment horizontal="right" vertical="center" wrapText="1"/>
    </xf>
    <xf numFmtId="168" fontId="20" fillId="0" borderId="94" xfId="0" applyNumberFormat="1" applyFont="1" applyBorder="1" applyAlignment="1">
      <alignment horizontal="justify" vertical="center" wrapText="1"/>
    </xf>
    <xf numFmtId="4" fontId="90" fillId="0" borderId="0" xfId="0" applyNumberFormat="1" applyFont="1" applyBorder="1" applyAlignment="1">
      <alignment vertical="center"/>
    </xf>
    <xf numFmtId="168" fontId="81" fillId="0" borderId="94" xfId="0" applyNumberFormat="1" applyFont="1" applyBorder="1" applyAlignment="1">
      <alignment vertical="center"/>
    </xf>
    <xf numFmtId="168" fontId="24" fillId="0" borderId="94" xfId="0" applyNumberFormat="1" applyFont="1" applyBorder="1" applyAlignment="1">
      <alignment horizontal="right" vertical="center" wrapText="1" indent="1"/>
    </xf>
    <xf numFmtId="168" fontId="81" fillId="0" borderId="94" xfId="0" applyNumberFormat="1" applyFont="1" applyBorder="1" applyAlignment="1">
      <alignment horizontal="right" vertical="center"/>
    </xf>
    <xf numFmtId="4" fontId="90" fillId="0" borderId="94" xfId="0" applyNumberFormat="1" applyFont="1" applyBorder="1" applyAlignment="1">
      <alignment vertical="center"/>
    </xf>
    <xf numFmtId="168" fontId="24" fillId="0" borderId="69" xfId="0" applyNumberFormat="1" applyFont="1" applyBorder="1" applyAlignment="1">
      <alignment horizontal="right" vertical="center" wrapText="1"/>
    </xf>
    <xf numFmtId="3" fontId="20" fillId="0" borderId="0" xfId="0" applyNumberFormat="1" applyFont="1" applyBorder="1" applyAlignment="1">
      <alignment vertical="center"/>
    </xf>
    <xf numFmtId="10" fontId="91" fillId="0" borderId="73" xfId="14" applyNumberFormat="1" applyFont="1" applyBorder="1" applyAlignment="1">
      <alignment horizontal="center" vertical="center" wrapText="1"/>
    </xf>
    <xf numFmtId="0" fontId="81" fillId="0" borderId="0" xfId="0" applyFont="1" applyAlignment="1">
      <alignment vertical="center"/>
    </xf>
    <xf numFmtId="10" fontId="91" fillId="0" borderId="61" xfId="14" applyNumberFormat="1" applyFont="1" applyBorder="1" applyAlignment="1">
      <alignment horizontal="center" vertical="center" wrapText="1"/>
    </xf>
    <xf numFmtId="9" fontId="78" fillId="0" borderId="11" xfId="14" applyFont="1" applyBorder="1" applyAlignment="1">
      <alignment horizontal="center" vertical="center" wrapText="1"/>
    </xf>
    <xf numFmtId="0" fontId="38" fillId="0" borderId="123" xfId="0" applyFont="1" applyBorder="1" applyAlignment="1">
      <alignment vertical="center"/>
    </xf>
    <xf numFmtId="0" fontId="38" fillId="0" borderId="123" xfId="0" applyFont="1" applyBorder="1" applyAlignment="1">
      <alignment vertical="center" wrapText="1"/>
    </xf>
    <xf numFmtId="168" fontId="38" fillId="0" borderId="123" xfId="5" applyNumberFormat="1" applyFont="1" applyBorder="1" applyAlignment="1">
      <alignment vertical="center"/>
    </xf>
    <xf numFmtId="168" fontId="38" fillId="0" borderId="46" xfId="5" applyNumberFormat="1" applyFont="1" applyFill="1" applyBorder="1" applyAlignment="1">
      <alignment vertical="center"/>
    </xf>
    <xf numFmtId="168" fontId="38" fillId="0" borderId="123" xfId="5" applyNumberFormat="1" applyFont="1" applyFill="1" applyBorder="1" applyAlignment="1">
      <alignment vertical="center"/>
    </xf>
    <xf numFmtId="0" fontId="38" fillId="0" borderId="77" xfId="0" applyFont="1" applyBorder="1" applyAlignment="1">
      <alignment vertical="center"/>
    </xf>
    <xf numFmtId="0" fontId="38" fillId="0" borderId="77" xfId="0" applyFont="1" applyBorder="1" applyAlignment="1">
      <alignment vertical="center" wrapText="1"/>
    </xf>
    <xf numFmtId="168" fontId="38" fillId="0" borderId="77" xfId="5" applyNumberFormat="1" applyFont="1" applyBorder="1" applyAlignment="1">
      <alignment vertical="center"/>
    </xf>
    <xf numFmtId="168" fontId="38" fillId="0" borderId="77" xfId="5" applyNumberFormat="1" applyFont="1" applyFill="1" applyBorder="1" applyAlignment="1">
      <alignment vertical="center"/>
    </xf>
    <xf numFmtId="0" fontId="74" fillId="6" borderId="42" xfId="0" applyFont="1" applyFill="1" applyBorder="1" applyAlignment="1">
      <alignment horizontal="justify" vertical="center" wrapText="1"/>
    </xf>
    <xf numFmtId="0" fontId="74" fillId="6" borderId="23" xfId="0" applyFont="1" applyFill="1" applyBorder="1" applyAlignment="1">
      <alignment horizontal="justify" vertical="center" wrapText="1"/>
    </xf>
    <xf numFmtId="0" fontId="77" fillId="0" borderId="32" xfId="0" applyFont="1" applyBorder="1" applyAlignment="1">
      <alignment horizontal="justify" vertical="center" wrapText="1"/>
    </xf>
    <xf numFmtId="0" fontId="77" fillId="0" borderId="47" xfId="0" applyFont="1" applyBorder="1" applyAlignment="1">
      <alignment horizontal="justify" vertical="center" wrapText="1"/>
    </xf>
    <xf numFmtId="0" fontId="77" fillId="0" borderId="19" xfId="0" applyFont="1" applyBorder="1" applyAlignment="1">
      <alignment horizontal="justify" vertical="center" wrapText="1"/>
    </xf>
    <xf numFmtId="0" fontId="74" fillId="0" borderId="42" xfId="0" applyFont="1" applyBorder="1" applyAlignment="1">
      <alignment horizontal="justify" vertical="center" wrapText="1"/>
    </xf>
    <xf numFmtId="0" fontId="74" fillId="0" borderId="23" xfId="0" applyFont="1" applyBorder="1" applyAlignment="1">
      <alignment horizontal="justify" vertical="center" wrapText="1"/>
    </xf>
    <xf numFmtId="0" fontId="22" fillId="0" borderId="1" xfId="0" applyFont="1" applyFill="1" applyBorder="1" applyAlignment="1" applyProtection="1">
      <alignment horizontal="center" vertical="top"/>
      <protection locked="0"/>
    </xf>
    <xf numFmtId="0" fontId="43" fillId="0" borderId="0" xfId="0" applyFont="1" applyFill="1" applyBorder="1" applyAlignment="1" applyProtection="1">
      <alignment horizontal="center"/>
      <protection locked="0"/>
    </xf>
    <xf numFmtId="0" fontId="43" fillId="0" borderId="0" xfId="0" applyFont="1" applyFill="1" applyBorder="1" applyAlignment="1" applyProtection="1">
      <alignment horizontal="center" vertical="top"/>
      <protection locked="0"/>
    </xf>
    <xf numFmtId="0" fontId="22" fillId="0" borderId="0" xfId="0" applyFont="1" applyFill="1" applyBorder="1" applyAlignment="1" applyProtection="1">
      <alignment horizontal="center" vertical="top"/>
      <protection locked="0"/>
    </xf>
    <xf numFmtId="0" fontId="21" fillId="0" borderId="0" xfId="0" applyFont="1" applyFill="1" applyBorder="1" applyAlignment="1" applyProtection="1">
      <alignment horizontal="left" wrapText="1"/>
      <protection locked="0"/>
    </xf>
    <xf numFmtId="0" fontId="23" fillId="0" borderId="1" xfId="0" applyFont="1" applyFill="1" applyBorder="1" applyAlignment="1" applyProtection="1">
      <alignment horizontal="left" vertical="top"/>
      <protection locked="0"/>
    </xf>
    <xf numFmtId="0" fontId="24" fillId="5" borderId="0" xfId="0" applyFont="1" applyFill="1" applyBorder="1" applyAlignment="1" applyProtection="1">
      <alignment horizontal="center" vertical="center" wrapText="1"/>
      <protection locked="0"/>
    </xf>
    <xf numFmtId="0" fontId="78" fillId="5" borderId="1" xfId="0" applyFont="1" applyFill="1" applyBorder="1" applyAlignment="1">
      <alignment horizontal="center" vertical="center" wrapText="1"/>
    </xf>
    <xf numFmtId="0" fontId="31" fillId="0" borderId="13" xfId="0" applyFont="1" applyBorder="1" applyAlignment="1" applyProtection="1">
      <alignment horizontal="center" vertical="center"/>
      <protection locked="0"/>
    </xf>
    <xf numFmtId="0" fontId="31" fillId="0" borderId="48" xfId="0" applyFont="1" applyBorder="1" applyAlignment="1" applyProtection="1">
      <alignment horizontal="center" vertical="center"/>
      <protection locked="0"/>
    </xf>
    <xf numFmtId="0" fontId="43" fillId="0" borderId="0" xfId="0" applyFont="1" applyFill="1" applyBorder="1" applyAlignment="1" applyProtection="1">
      <alignment horizontal="center" vertical="top"/>
    </xf>
    <xf numFmtId="0" fontId="23" fillId="0" borderId="1" xfId="0" applyFont="1" applyFill="1" applyBorder="1" applyAlignment="1" applyProtection="1">
      <alignment horizontal="center" vertical="top"/>
      <protection locked="0"/>
    </xf>
    <xf numFmtId="0" fontId="69" fillId="7" borderId="3" xfId="0" applyFont="1" applyFill="1" applyBorder="1" applyAlignment="1">
      <alignment horizontal="center" vertical="center"/>
    </xf>
    <xf numFmtId="0" fontId="69" fillId="7" borderId="4" xfId="0" applyFont="1" applyFill="1" applyBorder="1" applyAlignment="1">
      <alignment horizontal="center" vertical="center"/>
    </xf>
    <xf numFmtId="0" fontId="69" fillId="7" borderId="5" xfId="0" applyFont="1" applyFill="1" applyBorder="1" applyAlignment="1">
      <alignment horizontal="center" vertical="center"/>
    </xf>
    <xf numFmtId="0" fontId="69" fillId="7" borderId="6" xfId="0" applyFont="1" applyFill="1" applyBorder="1" applyAlignment="1">
      <alignment horizontal="center" vertical="center"/>
    </xf>
    <xf numFmtId="0" fontId="69" fillId="7" borderId="0" xfId="0" applyFont="1" applyFill="1" applyBorder="1" applyAlignment="1">
      <alignment horizontal="center" vertical="center"/>
    </xf>
    <xf numFmtId="0" fontId="69" fillId="7" borderId="7" xfId="0" applyFont="1" applyFill="1" applyBorder="1" applyAlignment="1">
      <alignment horizontal="center" vertical="center"/>
    </xf>
    <xf numFmtId="0" fontId="69" fillId="7" borderId="8" xfId="0" applyFont="1" applyFill="1" applyBorder="1" applyAlignment="1">
      <alignment horizontal="center" vertical="center"/>
    </xf>
    <xf numFmtId="0" fontId="69" fillId="7" borderId="1" xfId="0" applyFont="1" applyFill="1" applyBorder="1" applyAlignment="1">
      <alignment horizontal="center" vertical="center"/>
    </xf>
    <xf numFmtId="0" fontId="69" fillId="7" borderId="2" xfId="0" applyFont="1" applyFill="1" applyBorder="1" applyAlignment="1">
      <alignment horizontal="center" vertical="center"/>
    </xf>
    <xf numFmtId="0" fontId="22" fillId="0" borderId="0" xfId="0" applyFont="1" applyFill="1" applyBorder="1" applyAlignment="1" applyProtection="1">
      <alignment horizontal="center" vertical="top"/>
    </xf>
    <xf numFmtId="0" fontId="38" fillId="0" borderId="6" xfId="0" applyFont="1" applyFill="1" applyBorder="1" applyAlignment="1" applyProtection="1">
      <alignment horizontal="justify" vertical="top"/>
      <protection locked="0"/>
    </xf>
    <xf numFmtId="0" fontId="38" fillId="0" borderId="0" xfId="0" applyFont="1" applyFill="1" applyBorder="1" applyAlignment="1" applyProtection="1">
      <alignment horizontal="justify" vertical="top"/>
      <protection locked="0"/>
    </xf>
    <xf numFmtId="0" fontId="24" fillId="0" borderId="15"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1" xfId="0" applyFont="1" applyFill="1" applyBorder="1" applyAlignment="1" applyProtection="1">
      <alignment horizontal="center" vertical="center"/>
      <protection locked="0"/>
    </xf>
    <xf numFmtId="0" fontId="22" fillId="0" borderId="6"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30" fillId="0" borderId="8" xfId="0" applyFont="1" applyBorder="1" applyAlignment="1" applyProtection="1">
      <alignment horizontal="justify" vertical="top" wrapText="1"/>
      <protection locked="0"/>
    </xf>
    <xf numFmtId="0" fontId="30" fillId="0" borderId="1" xfId="0" applyFont="1" applyBorder="1" applyAlignment="1" applyProtection="1">
      <alignment horizontal="justify" vertical="top" wrapText="1"/>
      <protection locked="0"/>
    </xf>
    <xf numFmtId="0" fontId="43" fillId="0" borderId="3"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center" vertical="center" wrapText="1"/>
      <protection locked="0"/>
    </xf>
    <xf numFmtId="0" fontId="30" fillId="0" borderId="6" xfId="0" applyFont="1" applyBorder="1" applyAlignment="1" applyProtection="1">
      <alignment horizontal="justify" vertical="top" wrapText="1"/>
      <protection locked="0"/>
    </xf>
    <xf numFmtId="0" fontId="30" fillId="0" borderId="0" xfId="0" applyFont="1" applyBorder="1" applyAlignment="1" applyProtection="1">
      <alignment horizontal="justify" vertical="top" wrapText="1"/>
      <protection locked="0"/>
    </xf>
    <xf numFmtId="0" fontId="22" fillId="0" borderId="6" xfId="0" applyFont="1" applyBorder="1" applyAlignment="1" applyProtection="1">
      <alignment horizontal="left" vertical="top" wrapText="1" indent="5"/>
      <protection locked="0"/>
    </xf>
    <xf numFmtId="0" fontId="22" fillId="0" borderId="0" xfId="0" applyFont="1" applyBorder="1" applyAlignment="1" applyProtection="1">
      <alignment horizontal="left" vertical="top" wrapText="1" indent="5"/>
      <protection locked="0"/>
    </xf>
    <xf numFmtId="0" fontId="24" fillId="0" borderId="32" xfId="0" applyFont="1" applyFill="1" applyBorder="1" applyAlignment="1" applyProtection="1">
      <alignment horizontal="center" vertical="center" wrapText="1"/>
      <protection locked="0"/>
    </xf>
    <xf numFmtId="0" fontId="24" fillId="0" borderId="47" xfId="0" applyFont="1" applyFill="1" applyBorder="1" applyAlignment="1" applyProtection="1">
      <alignment horizontal="center" vertical="center" wrapText="1"/>
      <protection locked="0"/>
    </xf>
    <xf numFmtId="0" fontId="64" fillId="0" borderId="6" xfId="0" applyFont="1" applyBorder="1" applyAlignment="1">
      <alignment horizontal="justify" vertical="center" wrapText="1"/>
    </xf>
    <xf numFmtId="0" fontId="64" fillId="0" borderId="7" xfId="0" applyFont="1" applyBorder="1" applyAlignment="1">
      <alignment horizontal="justify" vertical="center" wrapText="1"/>
    </xf>
    <xf numFmtId="0" fontId="69" fillId="5" borderId="0" xfId="0" applyFont="1" applyFill="1" applyBorder="1" applyAlignment="1">
      <alignment horizontal="center" vertical="center" wrapText="1"/>
    </xf>
    <xf numFmtId="0" fontId="70" fillId="5" borderId="1" xfId="0" applyFont="1" applyFill="1" applyBorder="1" applyAlignment="1">
      <alignment horizontal="center" vertical="center" wrapText="1"/>
    </xf>
    <xf numFmtId="0" fontId="64" fillId="5" borderId="3" xfId="0" applyFont="1" applyFill="1" applyBorder="1" applyAlignment="1">
      <alignment horizontal="center" vertical="center" wrapText="1"/>
    </xf>
    <xf numFmtId="0" fontId="64" fillId="5" borderId="5" xfId="0" applyFont="1" applyFill="1" applyBorder="1" applyAlignment="1">
      <alignment horizontal="center" vertical="center" wrapText="1"/>
    </xf>
    <xf numFmtId="0" fontId="64" fillId="5" borderId="8" xfId="0" applyFont="1" applyFill="1" applyBorder="1" applyAlignment="1">
      <alignment horizontal="center" vertical="center" wrapText="1"/>
    </xf>
    <xf numFmtId="0" fontId="64" fillId="5" borderId="2" xfId="0" applyFont="1" applyFill="1" applyBorder="1" applyAlignment="1">
      <alignment horizontal="center" vertical="center" wrapText="1"/>
    </xf>
    <xf numFmtId="0" fontId="64" fillId="5" borderId="42" xfId="0" applyFont="1" applyFill="1" applyBorder="1" applyAlignment="1">
      <alignment horizontal="center" vertical="center" wrapText="1"/>
    </xf>
    <xf numFmtId="0" fontId="64" fillId="5" borderId="23" xfId="0" applyFont="1" applyFill="1" applyBorder="1" applyAlignment="1">
      <alignment horizontal="center" vertical="center" wrapText="1"/>
    </xf>
    <xf numFmtId="0" fontId="64" fillId="0" borderId="3" xfId="0" applyFont="1" applyBorder="1" applyAlignment="1">
      <alignment horizontal="justify" vertical="center" wrapText="1"/>
    </xf>
    <xf numFmtId="0" fontId="64" fillId="0" borderId="5" xfId="0" applyFont="1" applyBorder="1" applyAlignment="1">
      <alignment horizontal="justify" vertical="center" wrapText="1"/>
    </xf>
    <xf numFmtId="0" fontId="79" fillId="0" borderId="0" xfId="0" applyFont="1" applyAlignment="1">
      <alignment horizontal="center" vertical="justify"/>
    </xf>
    <xf numFmtId="0" fontId="62" fillId="6" borderId="42" xfId="0" applyFont="1" applyFill="1" applyBorder="1" applyAlignment="1">
      <alignment horizontal="center" vertical="center"/>
    </xf>
    <xf numFmtId="0" fontId="62" fillId="6" borderId="35" xfId="0" applyFont="1" applyFill="1" applyBorder="1" applyAlignment="1">
      <alignment horizontal="center" vertical="center"/>
    </xf>
    <xf numFmtId="0" fontId="62" fillId="6" borderId="23" xfId="0" applyFont="1" applyFill="1" applyBorder="1" applyAlignment="1">
      <alignment horizontal="center" vertical="center"/>
    </xf>
    <xf numFmtId="0" fontId="62" fillId="6" borderId="42" xfId="0" applyFont="1" applyFill="1" applyBorder="1" applyAlignment="1">
      <alignment horizontal="center" vertical="center" wrapText="1"/>
    </xf>
    <xf numFmtId="0" fontId="62" fillId="6" borderId="35" xfId="0" applyFont="1" applyFill="1" applyBorder="1" applyAlignment="1">
      <alignment horizontal="center" vertical="center" wrapText="1"/>
    </xf>
    <xf numFmtId="0" fontId="62" fillId="6" borderId="23" xfId="0" applyFont="1" applyFill="1" applyBorder="1" applyAlignment="1">
      <alignment horizontal="center" vertical="center" wrapText="1"/>
    </xf>
    <xf numFmtId="0" fontId="67" fillId="0" borderId="6" xfId="0" applyFont="1" applyBorder="1" applyAlignment="1">
      <alignment horizontal="justify" vertical="center" wrapText="1"/>
    </xf>
    <xf numFmtId="0" fontId="67" fillId="0" borderId="7" xfId="0" applyFont="1" applyBorder="1" applyAlignment="1">
      <alignment horizontal="justify" vertical="center" wrapText="1"/>
    </xf>
    <xf numFmtId="0" fontId="71" fillId="0" borderId="8" xfId="0" applyFont="1" applyBorder="1" applyAlignment="1">
      <alignment horizontal="justify" vertical="center" wrapText="1"/>
    </xf>
    <xf numFmtId="0" fontId="71" fillId="0" borderId="2" xfId="0" applyFont="1" applyBorder="1" applyAlignment="1">
      <alignment horizontal="justify" vertical="center" wrapText="1"/>
    </xf>
    <xf numFmtId="0" fontId="20" fillId="0" borderId="0" xfId="0" applyFont="1" applyFill="1" applyBorder="1" applyAlignment="1">
      <alignment horizontal="center"/>
    </xf>
    <xf numFmtId="0" fontId="20" fillId="0" borderId="0" xfId="0" applyFont="1" applyBorder="1" applyAlignment="1">
      <alignment horizontal="center"/>
    </xf>
    <xf numFmtId="0" fontId="24" fillId="0" borderId="3" xfId="0" applyFont="1" applyBorder="1" applyAlignment="1">
      <alignment horizontal="center" vertical="justify"/>
    </xf>
    <xf numFmtId="0" fontId="24" fillId="0" borderId="4" xfId="0" applyFont="1" applyBorder="1" applyAlignment="1">
      <alignment horizontal="center" vertical="justify"/>
    </xf>
    <xf numFmtId="0" fontId="24" fillId="0" borderId="5" xfId="0" applyFont="1" applyBorder="1" applyAlignment="1">
      <alignment horizontal="center" vertical="justify"/>
    </xf>
    <xf numFmtId="0" fontId="24" fillId="0" borderId="6" xfId="0" applyFont="1" applyBorder="1" applyAlignment="1">
      <alignment horizontal="center" vertical="justify"/>
    </xf>
    <xf numFmtId="0" fontId="24" fillId="0" borderId="0" xfId="0" applyFont="1" applyBorder="1" applyAlignment="1">
      <alignment horizontal="center" vertical="justify"/>
    </xf>
    <xf numFmtId="0" fontId="24" fillId="0" borderId="7" xfId="0" applyFont="1" applyBorder="1" applyAlignment="1">
      <alignment horizontal="center" vertical="justify"/>
    </xf>
    <xf numFmtId="0" fontId="43" fillId="0" borderId="0" xfId="0" applyFont="1" applyFill="1" applyBorder="1" applyAlignment="1">
      <alignment horizontal="center"/>
    </xf>
    <xf numFmtId="0" fontId="22" fillId="0" borderId="0" xfId="0" applyFont="1" applyFill="1" applyBorder="1" applyAlignment="1">
      <alignment horizontal="center" vertical="top"/>
    </xf>
    <xf numFmtId="0" fontId="43" fillId="0" borderId="0" xfId="0" applyFont="1" applyFill="1" applyBorder="1" applyAlignment="1">
      <alignment horizontal="center" vertical="top"/>
    </xf>
    <xf numFmtId="0" fontId="23" fillId="0" borderId="1" xfId="0" applyFont="1" applyFill="1" applyBorder="1" applyAlignment="1">
      <alignment horizontal="center" vertical="top"/>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3" fillId="0" borderId="1" xfId="0" applyFont="1" applyFill="1" applyBorder="1" applyAlignment="1">
      <alignment horizontal="left" vertical="top"/>
    </xf>
    <xf numFmtId="0" fontId="24" fillId="0" borderId="34" xfId="0" applyFont="1" applyFill="1" applyBorder="1" applyAlignment="1" applyProtection="1">
      <alignment horizontal="center" vertical="center"/>
      <protection locked="0"/>
    </xf>
    <xf numFmtId="0" fontId="24" fillId="0" borderId="29" xfId="0" applyFont="1" applyFill="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24" fillId="0" borderId="49" xfId="0" applyFont="1" applyFill="1" applyBorder="1" applyAlignment="1" applyProtection="1">
      <alignment horizontal="center" vertical="center"/>
      <protection locked="0"/>
    </xf>
    <xf numFmtId="0" fontId="24" fillId="0" borderId="24" xfId="0" applyFont="1" applyBorder="1" applyAlignment="1" applyProtection="1">
      <alignment horizontal="center" vertical="center"/>
    </xf>
    <xf numFmtId="0" fontId="24" fillId="0" borderId="50" xfId="0" applyFont="1" applyBorder="1" applyAlignment="1" applyProtection="1">
      <alignment horizontal="center" vertical="center"/>
    </xf>
    <xf numFmtId="0" fontId="24" fillId="0" borderId="3" xfId="0"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0" fillId="0" borderId="6" xfId="0" applyFont="1" applyBorder="1" applyAlignment="1" applyProtection="1">
      <alignment horizontal="left" vertical="center" wrapText="1" indent="1"/>
      <protection locked="0"/>
    </xf>
    <xf numFmtId="0" fontId="20" fillId="0" borderId="7" xfId="0" applyFont="1" applyBorder="1" applyAlignment="1" applyProtection="1">
      <alignment horizontal="left" vertical="center" wrapText="1" indent="1"/>
      <protection locked="0"/>
    </xf>
    <xf numFmtId="0" fontId="38" fillId="0" borderId="32"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69" fillId="5" borderId="0" xfId="0" applyFont="1" applyFill="1" applyBorder="1" applyAlignment="1" applyProtection="1">
      <alignment horizontal="center" vertical="center" wrapText="1"/>
      <protection locked="0"/>
    </xf>
    <xf numFmtId="0" fontId="64" fillId="5" borderId="3" xfId="0" applyFont="1" applyFill="1" applyBorder="1" applyAlignment="1">
      <alignment horizontal="center" vertical="center"/>
    </xf>
    <xf numFmtId="0" fontId="64" fillId="5" borderId="4" xfId="0" applyFont="1" applyFill="1" applyBorder="1" applyAlignment="1">
      <alignment horizontal="center" vertical="center"/>
    </xf>
    <xf numFmtId="0" fontId="64" fillId="5" borderId="5" xfId="0" applyFont="1" applyFill="1" applyBorder="1" applyAlignment="1">
      <alignment horizontal="center" vertical="center"/>
    </xf>
    <xf numFmtId="0" fontId="64" fillId="5" borderId="32" xfId="0" applyFont="1" applyFill="1" applyBorder="1" applyAlignment="1">
      <alignment horizontal="center" vertical="center"/>
    </xf>
    <xf numFmtId="0" fontId="64" fillId="5" borderId="47" xfId="0" applyFont="1" applyFill="1" applyBorder="1" applyAlignment="1">
      <alignment horizontal="center" vertical="center"/>
    </xf>
    <xf numFmtId="0" fontId="64" fillId="5" borderId="19" xfId="0" applyFont="1" applyFill="1" applyBorder="1" applyAlignment="1">
      <alignment horizontal="center" vertical="center"/>
    </xf>
    <xf numFmtId="0" fontId="64" fillId="5" borderId="42" xfId="0" applyFont="1" applyFill="1" applyBorder="1" applyAlignment="1">
      <alignment horizontal="center" vertical="center"/>
    </xf>
    <xf numFmtId="0" fontId="64" fillId="5" borderId="35" xfId="0" applyFont="1" applyFill="1" applyBorder="1" applyAlignment="1">
      <alignment horizontal="center" vertical="center"/>
    </xf>
    <xf numFmtId="0" fontId="64" fillId="5" borderId="23" xfId="0" applyFont="1" applyFill="1" applyBorder="1" applyAlignment="1">
      <alignment horizontal="center" vertical="center"/>
    </xf>
    <xf numFmtId="0" fontId="64" fillId="5" borderId="6" xfId="0" applyFont="1" applyFill="1" applyBorder="1" applyAlignment="1">
      <alignment horizontal="center" vertical="center"/>
    </xf>
    <xf numFmtId="0" fontId="64" fillId="5" borderId="0" xfId="0" applyFont="1" applyFill="1" applyBorder="1" applyAlignment="1">
      <alignment horizontal="center" vertical="center"/>
    </xf>
    <xf numFmtId="0" fontId="64" fillId="5" borderId="7" xfId="0" applyFont="1" applyFill="1" applyBorder="1" applyAlignment="1">
      <alignment horizontal="center" vertical="center"/>
    </xf>
    <xf numFmtId="0" fontId="64" fillId="5" borderId="8" xfId="0" applyFont="1" applyFill="1" applyBorder="1" applyAlignment="1">
      <alignment horizontal="center" vertical="center"/>
    </xf>
    <xf numFmtId="0" fontId="64" fillId="5" borderId="1" xfId="0" applyFont="1" applyFill="1" applyBorder="1" applyAlignment="1">
      <alignment horizontal="center" vertical="center"/>
    </xf>
    <xf numFmtId="0" fontId="64" fillId="5" borderId="2" xfId="0" applyFont="1" applyFill="1" applyBorder="1" applyAlignment="1">
      <alignment horizontal="center" vertical="center"/>
    </xf>
    <xf numFmtId="0" fontId="64" fillId="5" borderId="42" xfId="0" applyFont="1" applyFill="1" applyBorder="1" applyAlignment="1">
      <alignment horizontal="center" vertical="justify"/>
    </xf>
    <xf numFmtId="0" fontId="64" fillId="5" borderId="23" xfId="0" applyFont="1" applyFill="1" applyBorder="1" applyAlignment="1">
      <alignment horizontal="center" vertical="justify"/>
    </xf>
    <xf numFmtId="43" fontId="67" fillId="0" borderId="58" xfId="0" applyNumberFormat="1" applyFont="1" applyBorder="1" applyAlignment="1" applyProtection="1">
      <alignment horizontal="right" vertical="center"/>
    </xf>
    <xf numFmtId="167" fontId="64" fillId="0" borderId="58" xfId="5" applyNumberFormat="1" applyFont="1" applyBorder="1" applyAlignment="1">
      <alignment horizontal="right" vertical="center"/>
    </xf>
    <xf numFmtId="0" fontId="67" fillId="0" borderId="3" xfId="0" applyFont="1" applyBorder="1" applyAlignment="1">
      <alignment horizontal="justify" vertical="center"/>
    </xf>
    <xf numFmtId="0" fontId="67" fillId="0" borderId="4" xfId="0" applyFont="1" applyBorder="1" applyAlignment="1">
      <alignment horizontal="justify" vertical="center"/>
    </xf>
    <xf numFmtId="0" fontId="67" fillId="0" borderId="5" xfId="0" applyFont="1" applyBorder="1" applyAlignment="1">
      <alignment horizontal="justify" vertical="center"/>
    </xf>
    <xf numFmtId="0" fontId="67" fillId="0" borderId="0" xfId="0" applyFont="1" applyBorder="1" applyAlignment="1">
      <alignment horizontal="left" vertical="center"/>
    </xf>
    <xf numFmtId="0" fontId="67" fillId="0" borderId="56" xfId="0" applyFont="1" applyBorder="1" applyAlignment="1">
      <alignment horizontal="left" vertical="center"/>
    </xf>
    <xf numFmtId="0" fontId="67" fillId="0" borderId="6" xfId="0" applyFont="1" applyBorder="1" applyAlignment="1">
      <alignment horizontal="left" vertical="center"/>
    </xf>
    <xf numFmtId="0" fontId="64" fillId="0" borderId="6" xfId="0" applyFont="1" applyBorder="1" applyAlignment="1">
      <alignment horizontal="left" vertical="center"/>
    </xf>
    <xf numFmtId="0" fontId="64" fillId="0" borderId="0" xfId="0" applyFont="1" applyBorder="1" applyAlignment="1">
      <alignment horizontal="left" vertical="center"/>
    </xf>
    <xf numFmtId="0" fontId="64" fillId="0" borderId="7" xfId="0" applyFont="1" applyBorder="1" applyAlignment="1">
      <alignment horizontal="left" vertical="center"/>
    </xf>
    <xf numFmtId="0" fontId="64" fillId="0" borderId="56" xfId="0" applyFont="1" applyBorder="1" applyAlignment="1">
      <alignment horizontal="left" vertical="center"/>
    </xf>
    <xf numFmtId="0" fontId="67" fillId="0" borderId="0" xfId="0" applyFont="1" applyAlignment="1">
      <alignment horizontal="left" vertical="center"/>
    </xf>
    <xf numFmtId="0" fontId="67" fillId="0" borderId="0" xfId="0" applyFont="1" applyBorder="1" applyAlignment="1">
      <alignment vertical="center"/>
    </xf>
    <xf numFmtId="0" fontId="67" fillId="0" borderId="56" xfId="0" applyFont="1" applyBorder="1" applyAlignment="1">
      <alignment vertical="center"/>
    </xf>
    <xf numFmtId="0" fontId="78" fillId="0" borderId="6" xfId="0" applyFont="1" applyBorder="1" applyAlignment="1">
      <alignment horizontal="left" vertical="center"/>
    </xf>
    <xf numFmtId="0" fontId="78" fillId="0" borderId="0" xfId="0" applyFont="1" applyBorder="1" applyAlignment="1">
      <alignment horizontal="left" vertical="center"/>
    </xf>
    <xf numFmtId="0" fontId="78" fillId="0" borderId="56" xfId="0" applyFont="1" applyBorder="1" applyAlignment="1">
      <alignment horizontal="left" vertical="center"/>
    </xf>
    <xf numFmtId="0" fontId="68" fillId="0" borderId="1" xfId="0" applyFont="1" applyBorder="1" applyAlignment="1">
      <alignment horizontal="left" vertical="center"/>
    </xf>
    <xf numFmtId="0" fontId="68" fillId="0" borderId="57" xfId="0" applyFont="1" applyBorder="1" applyAlignment="1">
      <alignment horizontal="left" vertical="center"/>
    </xf>
    <xf numFmtId="0" fontId="64" fillId="0" borderId="0" xfId="0" applyFont="1" applyAlignment="1">
      <alignment horizontal="left" vertical="center"/>
    </xf>
    <xf numFmtId="0" fontId="67" fillId="0" borderId="0" xfId="0" applyFont="1" applyBorder="1" applyAlignment="1">
      <alignment horizontal="left" vertical="justify"/>
    </xf>
    <xf numFmtId="0" fontId="67" fillId="0" borderId="56" xfId="0" applyFont="1" applyBorder="1" applyAlignment="1">
      <alignment horizontal="left" vertical="justify"/>
    </xf>
    <xf numFmtId="0" fontId="22" fillId="3" borderId="24" xfId="0" applyFont="1" applyFill="1" applyBorder="1" applyAlignment="1" applyProtection="1">
      <alignment horizontal="left" vertical="center"/>
      <protection locked="0"/>
    </xf>
    <xf numFmtId="0" fontId="22" fillId="3" borderId="17" xfId="0" applyFont="1" applyFill="1" applyBorder="1" applyAlignment="1" applyProtection="1">
      <alignment horizontal="left" vertical="center"/>
      <protection locked="0"/>
    </xf>
    <xf numFmtId="0" fontId="24" fillId="0" borderId="34" xfId="0" applyFont="1" applyFill="1" applyBorder="1" applyAlignment="1" applyProtection="1">
      <alignment horizontal="center" vertical="center" wrapText="1"/>
    </xf>
    <xf numFmtId="0" fontId="24" fillId="0" borderId="22"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protection locked="0"/>
    </xf>
    <xf numFmtId="0" fontId="73" fillId="0" borderId="6" xfId="0" applyFont="1" applyBorder="1" applyAlignment="1">
      <alignment horizontal="left" vertical="center"/>
    </xf>
    <xf numFmtId="0" fontId="73" fillId="0" borderId="7" xfId="0" applyFont="1" applyBorder="1" applyAlignment="1">
      <alignment horizontal="left" vertical="center"/>
    </xf>
    <xf numFmtId="0" fontId="72" fillId="0" borderId="6" xfId="0" applyFont="1" applyBorder="1" applyAlignment="1">
      <alignment horizontal="left" vertical="center"/>
    </xf>
    <xf numFmtId="0" fontId="72" fillId="0" borderId="7" xfId="0" applyFont="1" applyBorder="1" applyAlignment="1">
      <alignment horizontal="left" vertical="center"/>
    </xf>
    <xf numFmtId="0" fontId="73" fillId="0" borderId="8" xfId="0" applyFont="1" applyFill="1" applyBorder="1" applyAlignment="1">
      <alignment horizontal="center" vertical="center"/>
    </xf>
    <xf numFmtId="0" fontId="73" fillId="0" borderId="1" xfId="0" applyFont="1" applyFill="1" applyBorder="1" applyAlignment="1">
      <alignment horizontal="center" vertical="center"/>
    </xf>
    <xf numFmtId="0" fontId="73" fillId="0" borderId="57"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59"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56" xfId="0" applyFont="1" applyFill="1" applyBorder="1" applyAlignment="1">
      <alignment horizontal="center" vertical="center"/>
    </xf>
    <xf numFmtId="0" fontId="73" fillId="0" borderId="6"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56" xfId="0" applyFont="1" applyFill="1" applyBorder="1" applyAlignment="1">
      <alignment horizontal="center" vertical="center"/>
    </xf>
    <xf numFmtId="0" fontId="73" fillId="0" borderId="3" xfId="0" applyFont="1" applyFill="1" applyBorder="1" applyAlignment="1">
      <alignment horizontal="center" vertical="center"/>
    </xf>
    <xf numFmtId="0" fontId="73" fillId="0" borderId="5" xfId="0" applyFont="1" applyFill="1" applyBorder="1" applyAlignment="1">
      <alignment horizontal="center" vertical="center"/>
    </xf>
    <xf numFmtId="0" fontId="73" fillId="0" borderId="2" xfId="0" applyFont="1" applyFill="1" applyBorder="1" applyAlignment="1">
      <alignment horizontal="center" vertical="center"/>
    </xf>
    <xf numFmtId="0" fontId="73" fillId="0" borderId="32" xfId="0" applyFont="1" applyFill="1" applyBorder="1" applyAlignment="1">
      <alignment horizontal="center" vertical="center"/>
    </xf>
    <xf numFmtId="0" fontId="73" fillId="0" borderId="47" xfId="0" applyFont="1" applyFill="1" applyBorder="1" applyAlignment="1">
      <alignment horizontal="center" vertical="center"/>
    </xf>
    <xf numFmtId="0" fontId="73" fillId="0" borderId="19" xfId="0" applyFont="1" applyFill="1" applyBorder="1" applyAlignment="1">
      <alignment horizontal="center" vertical="center"/>
    </xf>
    <xf numFmtId="0" fontId="73" fillId="0" borderId="42" xfId="0" applyFont="1" applyFill="1" applyBorder="1" applyAlignment="1">
      <alignment horizontal="center" vertical="center"/>
    </xf>
    <xf numFmtId="0" fontId="73" fillId="0" borderId="23" xfId="0" applyFont="1" applyFill="1" applyBorder="1" applyAlignment="1">
      <alignment horizontal="center" vertical="center"/>
    </xf>
    <xf numFmtId="0" fontId="49" fillId="0" borderId="0" xfId="0" applyFont="1" applyFill="1" applyAlignment="1" applyProtection="1">
      <alignment horizontal="left" vertical="justify" indent="3"/>
      <protection locked="0"/>
    </xf>
    <xf numFmtId="0" fontId="55" fillId="0" borderId="0" xfId="0" applyFont="1" applyFill="1" applyAlignment="1" applyProtection="1">
      <alignment horizontal="left"/>
      <protection locked="0"/>
    </xf>
    <xf numFmtId="0" fontId="49" fillId="0" borderId="0" xfId="0" applyFont="1" applyFill="1" applyAlignment="1" applyProtection="1">
      <alignment horizontal="left"/>
      <protection locked="0"/>
    </xf>
    <xf numFmtId="0" fontId="24" fillId="0" borderId="34" xfId="0"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0" fontId="38" fillId="0" borderId="42"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32" xfId="0" applyFont="1" applyFill="1" applyBorder="1" applyAlignment="1">
      <alignment horizontal="center" vertical="center" wrapText="1"/>
    </xf>
    <xf numFmtId="0" fontId="38" fillId="0" borderId="47"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22" fillId="0" borderId="34"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4" fontId="23" fillId="0" borderId="1" xfId="0" applyNumberFormat="1" applyFont="1" applyFill="1" applyBorder="1" applyAlignment="1" applyProtection="1">
      <alignment horizontal="left" vertical="center"/>
      <protection locked="0"/>
    </xf>
    <xf numFmtId="0" fontId="38" fillId="0" borderId="3" xfId="0" applyFont="1" applyBorder="1" applyAlignment="1">
      <alignment horizontal="justify" vertical="center" wrapText="1"/>
    </xf>
    <xf numFmtId="0" fontId="38" fillId="0" borderId="59" xfId="0" applyFont="1" applyBorder="1" applyAlignment="1">
      <alignment horizontal="justify" vertical="center" wrapText="1"/>
    </xf>
    <xf numFmtId="0" fontId="38" fillId="0" borderId="6" xfId="0" applyFont="1" applyBorder="1" applyAlignment="1">
      <alignment horizontal="left" vertical="center" wrapText="1"/>
    </xf>
    <xf numFmtId="0" fontId="38" fillId="0" borderId="56" xfId="0" applyFont="1" applyBorder="1" applyAlignment="1">
      <alignment horizontal="left" vertical="center" wrapText="1"/>
    </xf>
    <xf numFmtId="0" fontId="38" fillId="0" borderId="6" xfId="0" applyFont="1" applyBorder="1" applyAlignment="1">
      <alignment horizontal="left" vertical="center"/>
    </xf>
    <xf numFmtId="0" fontId="38" fillId="0" borderId="7" xfId="0" applyFont="1" applyBorder="1" applyAlignment="1">
      <alignment horizontal="left" vertical="center"/>
    </xf>
    <xf numFmtId="0" fontId="38" fillId="0" borderId="6"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56"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1" xfId="0" applyFont="1" applyFill="1" applyBorder="1" applyAlignment="1">
      <alignment horizontal="center" vertical="center"/>
    </xf>
    <xf numFmtId="0" fontId="38" fillId="0" borderId="57"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 xfId="0" applyFont="1" applyFill="1" applyBorder="1" applyAlignment="1">
      <alignment horizontal="center" vertical="center"/>
    </xf>
    <xf numFmtId="0" fontId="24" fillId="0" borderId="3"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0" xfId="0" applyFont="1" applyBorder="1" applyAlignment="1" applyProtection="1">
      <alignment horizontal="right"/>
      <protection locked="0"/>
    </xf>
    <xf numFmtId="0" fontId="22" fillId="0" borderId="0" xfId="0" applyFont="1" applyFill="1" applyBorder="1" applyAlignment="1">
      <alignment horizontal="center" vertical="center"/>
    </xf>
    <xf numFmtId="0" fontId="23" fillId="0" borderId="1" xfId="0" applyFont="1" applyFill="1" applyBorder="1" applyAlignment="1">
      <alignment horizontal="left" vertical="center"/>
    </xf>
    <xf numFmtId="0" fontId="21" fillId="0" borderId="1" xfId="0" applyFont="1" applyBorder="1" applyAlignment="1">
      <alignment horizontal="center" vertical="center"/>
    </xf>
    <xf numFmtId="0" fontId="64" fillId="6" borderId="42" xfId="0" applyFont="1" applyFill="1" applyBorder="1" applyAlignment="1">
      <alignment horizontal="center" vertical="center"/>
    </xf>
    <xf numFmtId="0" fontId="64" fillId="6" borderId="23" xfId="0" applyFont="1" applyFill="1" applyBorder="1" applyAlignment="1">
      <alignment horizontal="center" vertical="center"/>
    </xf>
    <xf numFmtId="0" fontId="64" fillId="6" borderId="32" xfId="0" applyFont="1" applyFill="1" applyBorder="1" applyAlignment="1">
      <alignment horizontal="center" vertical="center" wrapText="1"/>
    </xf>
    <xf numFmtId="0" fontId="64" fillId="6" borderId="47" xfId="0" applyFont="1" applyFill="1" applyBorder="1" applyAlignment="1">
      <alignment horizontal="center" vertical="center" wrapText="1"/>
    </xf>
    <xf numFmtId="0" fontId="64" fillId="6" borderId="19" xfId="0" applyFont="1" applyFill="1" applyBorder="1" applyAlignment="1">
      <alignment horizontal="center" vertical="center" wrapText="1"/>
    </xf>
    <xf numFmtId="0" fontId="64" fillId="6" borderId="42" xfId="0" applyFont="1" applyFill="1" applyBorder="1" applyAlignment="1">
      <alignment horizontal="center" vertical="center" wrapText="1"/>
    </xf>
    <xf numFmtId="0" fontId="64" fillId="6" borderId="2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43" fillId="0" borderId="0" xfId="0" applyFont="1" applyAlignment="1" applyProtection="1">
      <alignment horizontal="center"/>
      <protection locked="0"/>
    </xf>
    <xf numFmtId="0" fontId="6" fillId="3" borderId="38"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5" fillId="0" borderId="0" xfId="0" applyFont="1" applyAlignment="1" applyProtection="1">
      <alignment horizontal="center"/>
      <protection locked="0"/>
    </xf>
    <xf numFmtId="0" fontId="6" fillId="0" borderId="3"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3" borderId="51"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5" fillId="0" borderId="0" xfId="0" applyFont="1" applyAlignment="1" applyProtection="1">
      <alignment horizontal="left"/>
      <protection locked="0"/>
    </xf>
    <xf numFmtId="0" fontId="6" fillId="0" borderId="2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43" fillId="0" borderId="0" xfId="0" applyFont="1" applyFill="1" applyBorder="1" applyAlignment="1" applyProtection="1">
      <alignment horizontal="center" vertical="center" wrapText="1"/>
      <protection locked="0"/>
    </xf>
    <xf numFmtId="0" fontId="22" fillId="5" borderId="0" xfId="0" applyFont="1" applyFill="1" applyBorder="1" applyAlignment="1" applyProtection="1">
      <alignment horizontal="center" vertical="center" wrapText="1"/>
    </xf>
    <xf numFmtId="0" fontId="43" fillId="5" borderId="0"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xf>
    <xf numFmtId="0" fontId="43" fillId="0" borderId="0" xfId="0" applyFont="1" applyFill="1" applyAlignment="1">
      <alignment horizontal="center" vertical="center" wrapText="1"/>
    </xf>
    <xf numFmtId="0" fontId="5" fillId="0" borderId="0" xfId="0" applyFont="1" applyFill="1" applyAlignment="1">
      <alignment horizont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4" fontId="84" fillId="0" borderId="88" xfId="9" applyNumberFormat="1" applyFont="1" applyBorder="1" applyAlignment="1">
      <alignment horizontal="center" vertical="center" wrapText="1"/>
    </xf>
    <xf numFmtId="4" fontId="84" fillId="0" borderId="71" xfId="9" applyNumberFormat="1" applyFont="1" applyBorder="1" applyAlignment="1">
      <alignment horizontal="center" vertical="center" wrapText="1"/>
    </xf>
    <xf numFmtId="4" fontId="84" fillId="0" borderId="94" xfId="9" applyNumberFormat="1" applyFont="1" applyBorder="1" applyAlignment="1">
      <alignment horizontal="center" vertical="center" wrapText="1"/>
    </xf>
    <xf numFmtId="4" fontId="84" fillId="0" borderId="72" xfId="9" applyNumberFormat="1" applyFont="1" applyBorder="1" applyAlignment="1">
      <alignment horizontal="center" vertical="center" wrapText="1"/>
    </xf>
    <xf numFmtId="0" fontId="84" fillId="0" borderId="84" xfId="9" applyFont="1" applyBorder="1" applyAlignment="1">
      <alignment horizontal="center" vertical="center" wrapText="1"/>
    </xf>
    <xf numFmtId="0" fontId="86" fillId="0" borderId="0" xfId="9" applyFont="1" applyBorder="1" applyAlignment="1">
      <alignment horizontal="center" vertical="center"/>
    </xf>
    <xf numFmtId="0" fontId="87" fillId="0" borderId="0" xfId="9" applyFont="1" applyAlignment="1">
      <alignment vertical="center"/>
    </xf>
    <xf numFmtId="0" fontId="88" fillId="0" borderId="0" xfId="9" applyFont="1" applyAlignment="1">
      <alignment horizontal="center" vertical="center"/>
    </xf>
    <xf numFmtId="0" fontId="84" fillId="0" borderId="0" xfId="9" applyFont="1" applyAlignment="1">
      <alignment horizontal="right" vertical="center"/>
    </xf>
    <xf numFmtId="0" fontId="85" fillId="0" borderId="0" xfId="9" applyFont="1" applyAlignment="1">
      <alignment horizontal="right" vertical="center" wrapText="1"/>
    </xf>
    <xf numFmtId="0" fontId="84" fillId="0" borderId="78" xfId="9" applyFont="1" applyBorder="1" applyAlignment="1">
      <alignment vertical="center"/>
    </xf>
    <xf numFmtId="0" fontId="84" fillId="0" borderId="79" xfId="9" applyFont="1" applyBorder="1" applyAlignment="1">
      <alignment vertical="center"/>
    </xf>
    <xf numFmtId="0" fontId="85" fillId="0" borderId="79" xfId="9" applyFont="1" applyBorder="1" applyAlignment="1">
      <alignment vertical="center"/>
    </xf>
    <xf numFmtId="3" fontId="84" fillId="0" borderId="0" xfId="9" applyNumberFormat="1" applyFont="1" applyAlignment="1">
      <alignment horizontal="center" vertical="center" wrapText="1"/>
    </xf>
    <xf numFmtId="0" fontId="84" fillId="0" borderId="95" xfId="9" applyFont="1" applyBorder="1" applyAlignment="1">
      <alignment horizontal="center" vertical="center" wrapText="1"/>
    </xf>
    <xf numFmtId="0" fontId="84" fillId="0" borderId="96" xfId="9" applyFont="1" applyBorder="1" applyAlignment="1">
      <alignment horizontal="center" vertical="center" wrapText="1"/>
    </xf>
    <xf numFmtId="0" fontId="84" fillId="0" borderId="91" xfId="9" applyFont="1" applyBorder="1" applyAlignment="1">
      <alignment horizontal="center" vertical="center" wrapText="1"/>
    </xf>
    <xf numFmtId="0" fontId="84" fillId="0" borderId="97" xfId="9" applyFont="1" applyBorder="1" applyAlignment="1">
      <alignment horizontal="center" vertical="center" wrapText="1"/>
    </xf>
    <xf numFmtId="0" fontId="84" fillId="0" borderId="98" xfId="9" applyFont="1" applyBorder="1" applyAlignment="1">
      <alignment horizontal="center" vertical="center"/>
    </xf>
    <xf numFmtId="0" fontId="85" fillId="0" borderId="0" xfId="9" applyFont="1" applyBorder="1" applyAlignment="1">
      <alignment horizontal="left" vertical="center"/>
    </xf>
    <xf numFmtId="0" fontId="84" fillId="0" borderId="83" xfId="9" applyFont="1" applyBorder="1" applyAlignment="1">
      <alignment horizontal="center" vertical="center"/>
    </xf>
    <xf numFmtId="0" fontId="84" fillId="0" borderId="90" xfId="9" applyFont="1" applyBorder="1" applyAlignment="1">
      <alignment horizontal="center" vertical="center"/>
    </xf>
    <xf numFmtId="0" fontId="84" fillId="0" borderId="65" xfId="9" applyFont="1" applyBorder="1" applyAlignment="1">
      <alignment horizontal="center" vertical="center"/>
    </xf>
    <xf numFmtId="0" fontId="84" fillId="0" borderId="85" xfId="9" applyFont="1" applyBorder="1" applyAlignment="1">
      <alignment horizontal="center" vertical="center"/>
    </xf>
    <xf numFmtId="0" fontId="84" fillId="0" borderId="86" xfId="9" applyFont="1" applyBorder="1" applyAlignment="1">
      <alignment horizontal="center" vertical="center"/>
    </xf>
    <xf numFmtId="0" fontId="84" fillId="0" borderId="82" xfId="9" applyFont="1" applyBorder="1" applyAlignment="1">
      <alignment horizontal="center" vertical="center" wrapText="1"/>
    </xf>
    <xf numFmtId="0" fontId="85" fillId="0" borderId="89" xfId="9" applyFont="1" applyBorder="1" applyAlignment="1">
      <alignment horizontal="center" vertical="center" wrapText="1"/>
    </xf>
    <xf numFmtId="0" fontId="85" fillId="0" borderId="99" xfId="9" applyFont="1" applyBorder="1" applyAlignment="1">
      <alignment horizontal="center" vertical="center" wrapText="1"/>
    </xf>
    <xf numFmtId="3" fontId="84" fillId="0" borderId="0" xfId="9" applyNumberFormat="1"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82" fillId="0" borderId="0" xfId="9" applyFont="1" applyBorder="1" applyAlignment="1">
      <alignment horizontal="left" vertical="center"/>
    </xf>
    <xf numFmtId="0" fontId="16" fillId="0" borderId="0" xfId="9" applyFont="1" applyBorder="1" applyAlignment="1">
      <alignment horizontal="center" vertical="center" wrapText="1"/>
    </xf>
    <xf numFmtId="0" fontId="82" fillId="0" borderId="0" xfId="9" applyFont="1" applyBorder="1" applyAlignment="1">
      <alignment horizontal="center" vertical="center" wrapText="1"/>
    </xf>
    <xf numFmtId="0" fontId="16" fillId="0" borderId="0" xfId="9" applyFont="1" applyBorder="1" applyAlignment="1">
      <alignment horizontal="center" vertical="center"/>
    </xf>
    <xf numFmtId="0" fontId="82" fillId="0" borderId="0" xfId="9" applyFont="1" applyBorder="1" applyAlignment="1">
      <alignment vertical="center"/>
    </xf>
    <xf numFmtId="0" fontId="82" fillId="0" borderId="0" xfId="9" applyFont="1" applyBorder="1" applyAlignment="1">
      <alignment horizontal="center" vertical="center"/>
    </xf>
    <xf numFmtId="0" fontId="16" fillId="0" borderId="0" xfId="9" applyFont="1" applyBorder="1" applyAlignment="1">
      <alignment horizontal="right" vertical="center"/>
    </xf>
    <xf numFmtId="0" fontId="16" fillId="0" borderId="0" xfId="9" applyFont="1" applyBorder="1" applyAlignment="1">
      <alignment horizontal="center" textRotation="255" wrapText="1"/>
    </xf>
    <xf numFmtId="0" fontId="82" fillId="0" borderId="0" xfId="9" applyFont="1" applyBorder="1" applyAlignment="1">
      <alignment horizontal="center" textRotation="255" wrapText="1"/>
    </xf>
    <xf numFmtId="0" fontId="16" fillId="0" borderId="0" xfId="9" applyFont="1" applyBorder="1" applyAlignment="1">
      <alignment horizontal="right" vertical="center" wrapText="1"/>
    </xf>
    <xf numFmtId="0" fontId="82" fillId="0" borderId="0" xfId="9" applyFont="1" applyBorder="1" applyAlignment="1">
      <alignment horizontal="right" vertical="center" wrapText="1"/>
    </xf>
    <xf numFmtId="0" fontId="16" fillId="0" borderId="0" xfId="9" applyFont="1" applyBorder="1" applyAlignment="1">
      <alignment vertical="center"/>
    </xf>
    <xf numFmtId="4" fontId="16" fillId="0" borderId="0" xfId="9" applyNumberFormat="1" applyFont="1" applyBorder="1" applyAlignment="1">
      <alignment horizontal="center" vertical="center" wrapText="1"/>
    </xf>
    <xf numFmtId="0" fontId="5" fillId="0" borderId="0" xfId="0" applyFont="1" applyAlignment="1" applyProtection="1">
      <alignment horizontal="center" vertical="center"/>
      <protection locked="0"/>
    </xf>
    <xf numFmtId="0" fontId="5" fillId="0" borderId="0" xfId="0" applyFont="1" applyFill="1" applyBorder="1" applyAlignment="1" applyProtection="1">
      <alignment horizontal="center" vertical="top"/>
    </xf>
    <xf numFmtId="0" fontId="8" fillId="0" borderId="0" xfId="0" applyFont="1" applyFill="1" applyBorder="1" applyAlignment="1" applyProtection="1">
      <alignment horizontal="center" vertical="top"/>
    </xf>
    <xf numFmtId="0" fontId="6" fillId="3" borderId="3"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13" fillId="0" borderId="0" xfId="0" applyFont="1" applyAlignment="1" applyProtection="1">
      <alignment horizontal="justify" vertical="distributed" wrapText="1"/>
      <protection locked="0"/>
    </xf>
    <xf numFmtId="0" fontId="64" fillId="0" borderId="6" xfId="0" applyFont="1" applyBorder="1" applyAlignment="1">
      <alignment vertical="center"/>
    </xf>
    <xf numFmtId="0" fontId="64" fillId="0" borderId="8" xfId="0" applyFont="1" applyBorder="1" applyAlignment="1">
      <alignment vertical="center"/>
    </xf>
    <xf numFmtId="41" fontId="67" fillId="0" borderId="35" xfId="0" applyNumberFormat="1" applyFont="1" applyBorder="1" applyAlignment="1">
      <alignment horizontal="right" vertical="center"/>
    </xf>
    <xf numFmtId="0" fontId="67" fillId="0" borderId="6" xfId="0" applyFont="1" applyBorder="1" applyAlignment="1">
      <alignment vertical="center"/>
    </xf>
    <xf numFmtId="0" fontId="67" fillId="0" borderId="3" xfId="0" applyFont="1" applyBorder="1" applyAlignment="1">
      <alignment vertical="center"/>
    </xf>
    <xf numFmtId="0" fontId="67" fillId="0" borderId="5" xfId="0" applyFont="1" applyBorder="1" applyAlignment="1">
      <alignment vertical="center"/>
    </xf>
    <xf numFmtId="0" fontId="67" fillId="0" borderId="7" xfId="0" applyFont="1" applyBorder="1" applyAlignment="1">
      <alignment horizontal="left" vertical="center" indent="1"/>
    </xf>
    <xf numFmtId="0" fontId="64" fillId="6" borderId="3" xfId="0" applyFont="1" applyFill="1" applyBorder="1" applyAlignment="1">
      <alignment vertical="center"/>
    </xf>
    <xf numFmtId="0" fontId="64" fillId="6" borderId="5" xfId="0" applyFont="1" applyFill="1" applyBorder="1" applyAlignment="1">
      <alignment vertical="center"/>
    </xf>
    <xf numFmtId="0" fontId="64" fillId="6" borderId="8" xfId="0" applyFont="1" applyFill="1" applyBorder="1" applyAlignment="1">
      <alignment vertical="center"/>
    </xf>
    <xf numFmtId="0" fontId="64" fillId="6" borderId="2" xfId="0" applyFont="1" applyFill="1" applyBorder="1" applyAlignment="1">
      <alignment vertical="center"/>
    </xf>
    <xf numFmtId="0" fontId="64" fillId="6" borderId="42" xfId="0" applyFont="1" applyFill="1" applyBorder="1" applyAlignment="1">
      <alignment horizontal="center" vertical="justify"/>
    </xf>
    <xf numFmtId="0" fontId="64" fillId="6" borderId="23" xfId="0" applyFont="1" applyFill="1" applyBorder="1" applyAlignment="1">
      <alignment horizontal="center" vertical="justify"/>
    </xf>
    <xf numFmtId="0" fontId="64" fillId="0" borderId="7" xfId="0" applyFont="1" applyBorder="1" applyAlignment="1">
      <alignment vertical="center"/>
    </xf>
    <xf numFmtId="0" fontId="64" fillId="0" borderId="2" xfId="0" applyFont="1" applyBorder="1" applyAlignment="1">
      <alignment vertical="center"/>
    </xf>
    <xf numFmtId="41" fontId="64" fillId="0" borderId="35" xfId="0" applyNumberFormat="1" applyFont="1" applyBorder="1" applyAlignment="1">
      <alignment horizontal="right" vertical="center"/>
    </xf>
    <xf numFmtId="41" fontId="64" fillId="0" borderId="23" xfId="0" applyNumberFormat="1" applyFont="1" applyBorder="1" applyAlignment="1">
      <alignment horizontal="right" vertical="center"/>
    </xf>
    <xf numFmtId="0" fontId="64" fillId="0" borderId="6" xfId="0" applyFont="1" applyBorder="1" applyAlignment="1">
      <alignment vertical="center" wrapText="1"/>
    </xf>
    <xf numFmtId="0" fontId="70" fillId="5" borderId="0" xfId="0" applyFont="1" applyFill="1" applyBorder="1" applyAlignment="1">
      <alignment horizontal="center" vertical="center" wrapText="1"/>
    </xf>
    <xf numFmtId="0" fontId="67" fillId="0" borderId="6" xfId="0" applyFont="1" applyBorder="1" applyAlignment="1">
      <alignment vertical="center" wrapText="1"/>
    </xf>
    <xf numFmtId="0" fontId="67" fillId="0" borderId="47" xfId="0" applyFont="1" applyBorder="1" applyAlignment="1">
      <alignment vertical="center"/>
    </xf>
    <xf numFmtId="0" fontId="64" fillId="6" borderId="32" xfId="0" applyFont="1" applyFill="1" applyBorder="1" applyAlignment="1">
      <alignment vertical="center"/>
    </xf>
    <xf numFmtId="0" fontId="64" fillId="6" borderId="19" xfId="0" applyFont="1" applyFill="1" applyBorder="1" applyAlignment="1">
      <alignment vertical="center"/>
    </xf>
    <xf numFmtId="0" fontId="6" fillId="3" borderId="38" xfId="0" applyFont="1" applyFill="1" applyBorder="1" applyAlignment="1">
      <alignment horizontal="center" vertical="center"/>
    </xf>
    <xf numFmtId="0" fontId="6" fillId="0" borderId="41"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39" xfId="0" applyFont="1" applyFill="1" applyBorder="1" applyAlignment="1">
      <alignment horizontal="center" vertical="center"/>
    </xf>
    <xf numFmtId="0" fontId="43" fillId="0" borderId="0" xfId="0" applyFont="1" applyAlignment="1">
      <alignment horizontal="center"/>
    </xf>
    <xf numFmtId="0" fontId="5" fillId="0" borderId="0" xfId="0" applyFont="1" applyAlignment="1">
      <alignment horizont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 xfId="0" applyFont="1" applyBorder="1" applyAlignment="1">
      <alignment horizontal="center" vertical="center"/>
    </xf>
    <xf numFmtId="0" fontId="8" fillId="0" borderId="25"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xf>
    <xf numFmtId="0" fontId="23" fillId="0" borderId="74" xfId="0" applyFont="1" applyFill="1" applyBorder="1" applyAlignment="1">
      <alignment horizontal="center" vertical="center"/>
    </xf>
    <xf numFmtId="0" fontId="23" fillId="0" borderId="75" xfId="0" applyFont="1" applyFill="1" applyBorder="1" applyAlignment="1">
      <alignment horizontal="center" vertical="center"/>
    </xf>
    <xf numFmtId="0" fontId="23" fillId="0" borderId="76" xfId="0" applyFont="1" applyFill="1" applyBorder="1" applyAlignment="1">
      <alignment horizontal="center" vertical="center"/>
    </xf>
    <xf numFmtId="0" fontId="80" fillId="0" borderId="63" xfId="0" applyFont="1" applyFill="1" applyBorder="1" applyAlignment="1">
      <alignment horizontal="center" vertical="center"/>
    </xf>
    <xf numFmtId="0" fontId="80" fillId="0" borderId="62" xfId="0" applyFont="1" applyFill="1" applyBorder="1" applyAlignment="1">
      <alignment horizontal="center" vertical="center"/>
    </xf>
    <xf numFmtId="0" fontId="80" fillId="0" borderId="64" xfId="0" applyFont="1" applyFill="1" applyBorder="1" applyAlignment="1">
      <alignment horizontal="center" vertical="center"/>
    </xf>
    <xf numFmtId="0" fontId="23" fillId="0" borderId="0" xfId="0" applyFont="1" applyFill="1" applyAlignment="1">
      <alignment horizontal="center" vertical="center"/>
    </xf>
    <xf numFmtId="0" fontId="38" fillId="0" borderId="37" xfId="0" applyFont="1" applyFill="1" applyBorder="1" applyAlignment="1">
      <alignment horizontal="justify" vertical="center" wrapText="1"/>
    </xf>
    <xf numFmtId="0" fontId="38" fillId="0" borderId="77" xfId="5" applyNumberFormat="1" applyFont="1" applyFill="1" applyBorder="1" applyAlignment="1">
      <alignment horizontal="center" vertical="center" wrapText="1"/>
    </xf>
    <xf numFmtId="0" fontId="38" fillId="0" borderId="46" xfId="5" applyNumberFormat="1" applyFont="1" applyFill="1" applyBorder="1" applyAlignment="1">
      <alignment horizontal="center" vertical="center" wrapText="1"/>
    </xf>
    <xf numFmtId="0" fontId="38" fillId="0" borderId="71" xfId="5" applyNumberFormat="1" applyFont="1" applyFill="1" applyBorder="1" applyAlignment="1">
      <alignment horizontal="center" vertical="center" wrapText="1"/>
    </xf>
  </cellXfs>
  <cellStyles count="16">
    <cellStyle name="20% - Accent6" xfId="1"/>
    <cellStyle name="Euro" xfId="2"/>
    <cellStyle name="Euro 2" xfId="3"/>
    <cellStyle name="Euro 3" xfId="4"/>
    <cellStyle name="Millares" xfId="5" builtinId="3"/>
    <cellStyle name="Millares 2" xfId="6"/>
    <cellStyle name="Millares 3" xfId="7"/>
    <cellStyle name="Moneda" xfId="8" builtinId="4"/>
    <cellStyle name="Normal" xfId="0" builtinId="0"/>
    <cellStyle name="Normal 2" xfId="9"/>
    <cellStyle name="Normal 3" xfId="10"/>
    <cellStyle name="Normal 3 2" xfId="11"/>
    <cellStyle name="Normal 4" xfId="12"/>
    <cellStyle name="Normal 4 8" xfId="13"/>
    <cellStyle name="Porcentual" xfId="14" builtinId="5"/>
    <cellStyle name="Porcentual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3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-27993</xdr:rowOff>
    </xdr:from>
    <xdr:ext cx="858825"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877426" y="-27993"/>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56</xdr:row>
      <xdr:rowOff>0</xdr:rowOff>
    </xdr:from>
    <xdr:ext cx="3200400" cy="662517"/>
    <xdr:sp macro="" textlink="">
      <xdr:nvSpPr>
        <xdr:cNvPr id="4" name="CuadroTexto 5">
          <a:extLst>
            <a:ext uri="{FF2B5EF4-FFF2-40B4-BE49-F238E27FC236}">
              <a16:creationId xmlns:a16="http://schemas.microsoft.com/office/drawing/2014/main" xmlns=""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1571625</xdr:colOff>
      <xdr:row>56</xdr:row>
      <xdr:rowOff>0</xdr:rowOff>
    </xdr:from>
    <xdr:ext cx="3305175" cy="662517"/>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2486025</xdr:colOff>
      <xdr:row>3</xdr:row>
      <xdr:rowOff>123825</xdr:rowOff>
    </xdr:from>
    <xdr:ext cx="2790824" cy="254557"/>
    <xdr:sp macro="" textlink="">
      <xdr:nvSpPr>
        <xdr:cNvPr id="7" name="6 CuadroTexto">
          <a:extLst>
            <a:ext uri="{FF2B5EF4-FFF2-40B4-BE49-F238E27FC236}">
              <a16:creationId xmlns:a16="http://schemas.microsoft.com/office/drawing/2014/main" xmlns="" id="{00000000-0008-0000-0100-000007000000}"/>
            </a:ext>
          </a:extLst>
        </xdr:cNvPr>
        <xdr:cNvSpPr txBox="1"/>
      </xdr:nvSpPr>
      <xdr:spPr>
        <a:xfrm>
          <a:off x="8010525"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a:t>
          </a:r>
          <a:r>
            <a:rPr lang="es-MX" sz="1100" b="1" u="sng">
              <a:latin typeface="Arial" pitchFamily="34" charset="0"/>
              <a:cs typeface="Arial" pitchFamily="34" charset="0"/>
            </a:rPr>
            <a:t>PRIMERO</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25</xdr:row>
      <xdr:rowOff>0</xdr:rowOff>
    </xdr:from>
    <xdr:ext cx="3200400" cy="662517"/>
    <xdr:sp macro="" textlink="">
      <xdr:nvSpPr>
        <xdr:cNvPr id="5" name="CuadroTexto 5">
          <a:extLst>
            <a:ext uri="{FF2B5EF4-FFF2-40B4-BE49-F238E27FC236}">
              <a16:creationId xmlns:a16="http://schemas.microsoft.com/office/drawing/2014/main" xmlns=""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0</xdr:colOff>
      <xdr:row>25</xdr:row>
      <xdr:rowOff>0</xdr:rowOff>
    </xdr:from>
    <xdr:ext cx="3305175" cy="662517"/>
    <xdr:sp macro="" textlink="">
      <xdr:nvSpPr>
        <xdr:cNvPr id="6" name="CuadroTexto 5">
          <a:extLst>
            <a:ext uri="{FF2B5EF4-FFF2-40B4-BE49-F238E27FC236}">
              <a16:creationId xmlns:a16="http://schemas.microsoft.com/office/drawing/2014/main" xmlns=""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7</xdr:col>
      <xdr:colOff>190500</xdr:colOff>
      <xdr:row>3</xdr:row>
      <xdr:rowOff>85725</xdr:rowOff>
    </xdr:from>
    <xdr:ext cx="2790824" cy="254557"/>
    <xdr:sp macro="" textlink="">
      <xdr:nvSpPr>
        <xdr:cNvPr id="8" name="7 CuadroTexto">
          <a:extLst>
            <a:ext uri="{FF2B5EF4-FFF2-40B4-BE49-F238E27FC236}">
              <a16:creationId xmlns:a16="http://schemas.microsoft.com/office/drawing/2014/main" xmlns=""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twoCellAnchor>
    <xdr:from>
      <xdr:col>3</xdr:col>
      <xdr:colOff>352425</xdr:colOff>
      <xdr:row>10</xdr:row>
      <xdr:rowOff>85725</xdr:rowOff>
    </xdr:from>
    <xdr:to>
      <xdr:col>6</xdr:col>
      <xdr:colOff>180975</xdr:colOff>
      <xdr:row>13</xdr:row>
      <xdr:rowOff>9525</xdr:rowOff>
    </xdr:to>
    <xdr:sp macro="" textlink="">
      <xdr:nvSpPr>
        <xdr:cNvPr id="7" name="6 CuadroTexto">
          <a:extLst>
            <a:ext uri="{FF2B5EF4-FFF2-40B4-BE49-F238E27FC236}">
              <a16:creationId xmlns:a16="http://schemas.microsoft.com/office/drawing/2014/main" xmlns="" id="{00000000-0008-0000-0A00-000007000000}"/>
            </a:ext>
          </a:extLst>
        </xdr:cNvPr>
        <xdr:cNvSpPr txBox="1"/>
      </xdr:nvSpPr>
      <xdr:spPr>
        <a:xfrm>
          <a:off x="3448050" y="3457575"/>
          <a:ext cx="21145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3200" b="1"/>
            <a:t>NO</a:t>
          </a:r>
          <a:r>
            <a:rPr lang="es-MX" sz="3200" b="1" baseline="0"/>
            <a:t>  APLICA</a:t>
          </a:r>
          <a:endParaRPr lang="es-MX" sz="32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23</xdr:colOff>
      <xdr:row>14</xdr:row>
      <xdr:rowOff>97367</xdr:rowOff>
    </xdr:from>
    <xdr:to>
      <xdr:col>8</xdr:col>
      <xdr:colOff>183404</xdr:colOff>
      <xdr:row>30</xdr:row>
      <xdr:rowOff>44450</xdr:rowOff>
    </xdr:to>
    <xdr:sp macro="" textlink="">
      <xdr:nvSpPr>
        <xdr:cNvPr id="10" name="9 CuadroTexto">
          <a:extLst>
            <a:ext uri="{FF2B5EF4-FFF2-40B4-BE49-F238E27FC236}">
              <a16:creationId xmlns:a16="http://schemas.microsoft.com/office/drawing/2014/main" xmlns="" id="{00000000-0008-0000-0B00-00000A000000}"/>
            </a:ext>
          </a:extLst>
        </xdr:cNvPr>
        <xdr:cNvSpPr txBox="1"/>
      </xdr:nvSpPr>
      <xdr:spPr>
        <a:xfrm>
          <a:off x="1259440" y="3050117"/>
          <a:ext cx="5506797" cy="3037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71948</xdr:colOff>
      <xdr:row>0</xdr:row>
      <xdr:rowOff>29157</xdr:rowOff>
    </xdr:from>
    <xdr:ext cx="85882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54781" y="29157"/>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603250</xdr:colOff>
      <xdr:row>49</xdr:row>
      <xdr:rowOff>95250</xdr:rowOff>
    </xdr:from>
    <xdr:ext cx="2995083" cy="751417"/>
    <xdr:sp macro="" textlink="">
      <xdr:nvSpPr>
        <xdr:cNvPr id="9" name="CuadroTexto 5">
          <a:extLst>
            <a:ext uri="{FF2B5EF4-FFF2-40B4-BE49-F238E27FC236}">
              <a16:creationId xmlns:a16="http://schemas.microsoft.com/office/drawing/2014/main" xmlns=""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317499</xdr:colOff>
      <xdr:row>49</xdr:row>
      <xdr:rowOff>84667</xdr:rowOff>
    </xdr:from>
    <xdr:ext cx="2772833" cy="740834"/>
    <xdr:sp macro="" textlink="">
      <xdr:nvSpPr>
        <xdr:cNvPr id="11" name="CuadroTexto 5">
          <a:extLst>
            <a:ext uri="{FF2B5EF4-FFF2-40B4-BE49-F238E27FC236}">
              <a16:creationId xmlns:a16="http://schemas.microsoft.com/office/drawing/2014/main" xmlns=""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5</xdr:col>
      <xdr:colOff>455084</xdr:colOff>
      <xdr:row>3</xdr:row>
      <xdr:rowOff>158750</xdr:rowOff>
    </xdr:from>
    <xdr:ext cx="2790824" cy="254557"/>
    <xdr:sp macro="" textlink="">
      <xdr:nvSpPr>
        <xdr:cNvPr id="8" name="7 CuadroTexto">
          <a:extLst>
            <a:ext uri="{FF2B5EF4-FFF2-40B4-BE49-F238E27FC236}">
              <a16:creationId xmlns:a16="http://schemas.microsoft.com/office/drawing/2014/main" xmlns=""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-27993</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16983" y="-27993"/>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228600</xdr:colOff>
      <xdr:row>3</xdr:row>
      <xdr:rowOff>133350</xdr:rowOff>
    </xdr:from>
    <xdr:ext cx="2790824" cy="254557"/>
    <xdr:sp macro="" textlink="">
      <xdr:nvSpPr>
        <xdr:cNvPr id="5" name="4 CuadroTexto">
          <a:extLst>
            <a:ext uri="{FF2B5EF4-FFF2-40B4-BE49-F238E27FC236}">
              <a16:creationId xmlns:a16="http://schemas.microsoft.com/office/drawing/2014/main" xmlns=""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TRIMESTRE:______________</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xmlns=""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987260</xdr:colOff>
      <xdr:row>0</xdr:row>
      <xdr:rowOff>-27993</xdr:rowOff>
    </xdr:from>
    <xdr:ext cx="898003" cy="254557"/>
    <xdr:sp macro="" textlink="">
      <xdr:nvSpPr>
        <xdr:cNvPr id="4" name="3 CuadroTexto">
          <a:extLst>
            <a:ext uri="{FF2B5EF4-FFF2-40B4-BE49-F238E27FC236}">
              <a16:creationId xmlns:a16="http://schemas.microsoft.com/office/drawing/2014/main" xmlns="" id="{00000000-0008-0000-0D00-000004000000}"/>
            </a:ext>
          </a:extLst>
        </xdr:cNvPr>
        <xdr:cNvSpPr txBox="1"/>
      </xdr:nvSpPr>
      <xdr:spPr>
        <a:xfrm>
          <a:off x="6892760" y="-27993"/>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6" name="2 CuadroTexto">
          <a:extLst>
            <a:ext uri="{FF2B5EF4-FFF2-40B4-BE49-F238E27FC236}">
              <a16:creationId xmlns:a16="http://schemas.microsoft.com/office/drawing/2014/main" xmlns=""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7</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52</xdr:row>
      <xdr:rowOff>9524</xdr:rowOff>
    </xdr:from>
    <xdr:ext cx="3019425" cy="695325"/>
    <xdr:sp macro="" textlink="">
      <xdr:nvSpPr>
        <xdr:cNvPr id="8" name="CuadroTexto 5">
          <a:extLst>
            <a:ext uri="{FF2B5EF4-FFF2-40B4-BE49-F238E27FC236}">
              <a16:creationId xmlns:a16="http://schemas.microsoft.com/office/drawing/2014/main" xmlns="" id="{00000000-0008-0000-0D00-000008000000}"/>
            </a:ext>
          </a:extLst>
        </xdr:cNvPr>
        <xdr:cNvSpPr txBox="1"/>
      </xdr:nvSpPr>
      <xdr:spPr>
        <a:xfrm>
          <a:off x="76200" y="120776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4</xdr:col>
      <xdr:colOff>0</xdr:colOff>
      <xdr:row>52</xdr:row>
      <xdr:rowOff>19049</xdr:rowOff>
    </xdr:from>
    <xdr:ext cx="3019425" cy="619125"/>
    <xdr:sp macro="" textlink="">
      <xdr:nvSpPr>
        <xdr:cNvPr id="9" name="CuadroTexto 5">
          <a:extLst>
            <a:ext uri="{FF2B5EF4-FFF2-40B4-BE49-F238E27FC236}">
              <a16:creationId xmlns:a16="http://schemas.microsoft.com/office/drawing/2014/main" xmlns="" id="{00000000-0008-0000-0D00-000009000000}"/>
            </a:ext>
          </a:extLst>
        </xdr:cNvPr>
        <xdr:cNvSpPr txBox="1"/>
      </xdr:nvSpPr>
      <xdr:spPr>
        <a:xfrm>
          <a:off x="4095750" y="12087224"/>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5</xdr:col>
      <xdr:colOff>47625</xdr:colOff>
      <xdr:row>3</xdr:row>
      <xdr:rowOff>133350</xdr:rowOff>
    </xdr:from>
    <xdr:ext cx="2790824" cy="254557"/>
    <xdr:sp macro="" textlink="">
      <xdr:nvSpPr>
        <xdr:cNvPr id="11" name="10 CuadroTexto">
          <a:extLst>
            <a:ext uri="{FF2B5EF4-FFF2-40B4-BE49-F238E27FC236}">
              <a16:creationId xmlns:a16="http://schemas.microsoft.com/office/drawing/2014/main" xmlns=""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 PRIMERO__</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83</xdr:row>
      <xdr:rowOff>0</xdr:rowOff>
    </xdr:from>
    <xdr:ext cx="3200400" cy="662517"/>
    <xdr:sp macro="" textlink="">
      <xdr:nvSpPr>
        <xdr:cNvPr id="4" name="CuadroTexto 5">
          <a:extLst>
            <a:ext uri="{FF2B5EF4-FFF2-40B4-BE49-F238E27FC236}">
              <a16:creationId xmlns:a16="http://schemas.microsoft.com/office/drawing/2014/main" xmlns=""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0</xdr:colOff>
      <xdr:row>83</xdr:row>
      <xdr:rowOff>0</xdr:rowOff>
    </xdr:from>
    <xdr:ext cx="3305175" cy="662517"/>
    <xdr:sp macro="" textlink="">
      <xdr:nvSpPr>
        <xdr:cNvPr id="5" name="CuadroTexto 5">
          <a:extLst>
            <a:ext uri="{FF2B5EF4-FFF2-40B4-BE49-F238E27FC236}">
              <a16:creationId xmlns:a16="http://schemas.microsoft.com/office/drawing/2014/main" xmlns=""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190499</xdr:colOff>
      <xdr:row>3</xdr:row>
      <xdr:rowOff>103188</xdr:rowOff>
    </xdr:from>
    <xdr:ext cx="2790824" cy="254557"/>
    <xdr:sp macro="" textlink="">
      <xdr:nvSpPr>
        <xdr:cNvPr id="7" name="6 CuadroTexto">
          <a:extLst>
            <a:ext uri="{FF2B5EF4-FFF2-40B4-BE49-F238E27FC236}">
              <a16:creationId xmlns:a16="http://schemas.microsoft.com/office/drawing/2014/main" xmlns=""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31</xdr:row>
      <xdr:rowOff>152400</xdr:rowOff>
    </xdr:from>
    <xdr:ext cx="3019425" cy="714375"/>
    <xdr:sp macro="" textlink="">
      <xdr:nvSpPr>
        <xdr:cNvPr id="5" name="CuadroTexto 5">
          <a:extLst>
            <a:ext uri="{FF2B5EF4-FFF2-40B4-BE49-F238E27FC236}">
              <a16:creationId xmlns:a16="http://schemas.microsoft.com/office/drawing/2014/main" xmlns=""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123825</xdr:colOff>
      <xdr:row>31</xdr:row>
      <xdr:rowOff>142876</xdr:rowOff>
    </xdr:from>
    <xdr:ext cx="3124200" cy="685799"/>
    <xdr:sp macro="" textlink="">
      <xdr:nvSpPr>
        <xdr:cNvPr id="7" name="CuadroTexto 5">
          <a:extLst>
            <a:ext uri="{FF2B5EF4-FFF2-40B4-BE49-F238E27FC236}">
              <a16:creationId xmlns:a16="http://schemas.microsoft.com/office/drawing/2014/main" xmlns=""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609600</xdr:colOff>
      <xdr:row>3</xdr:row>
      <xdr:rowOff>104775</xdr:rowOff>
    </xdr:from>
    <xdr:ext cx="2790824" cy="254557"/>
    <xdr:sp macro="" textlink="">
      <xdr:nvSpPr>
        <xdr:cNvPr id="8" name="7 CuadroTexto">
          <a:extLst>
            <a:ext uri="{FF2B5EF4-FFF2-40B4-BE49-F238E27FC236}">
              <a16:creationId xmlns:a16="http://schemas.microsoft.com/office/drawing/2014/main" xmlns="" id="{00000000-0008-0000-0F00-000008000000}"/>
            </a:ext>
          </a:extLst>
        </xdr:cNvPr>
        <xdr:cNvSpPr txBox="1"/>
      </xdr:nvSpPr>
      <xdr:spPr>
        <a:xfrm>
          <a:off x="3619500" y="7143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2" name="21 CuadroTexto">
          <a:extLst>
            <a:ext uri="{FF2B5EF4-FFF2-40B4-BE49-F238E27FC236}">
              <a16:creationId xmlns:a16="http://schemas.microsoft.com/office/drawing/2014/main" xmlns=""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xmlns=""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87</xdr:row>
      <xdr:rowOff>161926</xdr:rowOff>
    </xdr:from>
    <xdr:ext cx="3429000" cy="666749"/>
    <xdr:sp macro="" textlink="">
      <xdr:nvSpPr>
        <xdr:cNvPr id="24" name="CuadroTexto 5">
          <a:extLst>
            <a:ext uri="{FF2B5EF4-FFF2-40B4-BE49-F238E27FC236}">
              <a16:creationId xmlns:a16="http://schemas.microsoft.com/office/drawing/2014/main" xmlns=""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771525</xdr:colOff>
      <xdr:row>87</xdr:row>
      <xdr:rowOff>171451</xdr:rowOff>
    </xdr:from>
    <xdr:ext cx="3181350" cy="628650"/>
    <xdr:sp macro="" textlink="">
      <xdr:nvSpPr>
        <xdr:cNvPr id="25" name="CuadroTexto 5">
          <a:extLst>
            <a:ext uri="{FF2B5EF4-FFF2-40B4-BE49-F238E27FC236}">
              <a16:creationId xmlns:a16="http://schemas.microsoft.com/office/drawing/2014/main" xmlns=""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781050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000-00001A000000}"/>
            </a:ext>
          </a:extLst>
        </xdr:cNvPr>
        <xdr:cNvSpPr txBox="1"/>
      </xdr:nvSpPr>
      <xdr:spPr>
        <a:xfrm>
          <a:off x="60960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:_PRIMERO___</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161</xdr:row>
      <xdr:rowOff>0</xdr:rowOff>
    </xdr:from>
    <xdr:ext cx="3200400" cy="662517"/>
    <xdr:sp macro="" textlink="">
      <xdr:nvSpPr>
        <xdr:cNvPr id="3" name="CuadroTexto 5">
          <a:extLst>
            <a:ext uri="{FF2B5EF4-FFF2-40B4-BE49-F238E27FC236}">
              <a16:creationId xmlns:a16="http://schemas.microsoft.com/office/drawing/2014/main" xmlns=""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161</xdr:row>
      <xdr:rowOff>0</xdr:rowOff>
    </xdr:from>
    <xdr:ext cx="3305175" cy="662517"/>
    <xdr:sp macro="" textlink="">
      <xdr:nvSpPr>
        <xdr:cNvPr id="4" name="CuadroTexto 5">
          <a:extLst>
            <a:ext uri="{FF2B5EF4-FFF2-40B4-BE49-F238E27FC236}">
              <a16:creationId xmlns:a16="http://schemas.microsoft.com/office/drawing/2014/main" xmlns=""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a:p>
          <a:pPr algn="ctr"/>
          <a:endParaRPr lang="es-MX" sz="1200"/>
        </a:p>
      </xdr:txBody>
    </xdr:sp>
    <xdr:clientData/>
  </xdr:oneCellAnchor>
  <xdr:oneCellAnchor>
    <xdr:from>
      <xdr:col>4</xdr:col>
      <xdr:colOff>161925</xdr:colOff>
      <xdr:row>4</xdr:row>
      <xdr:rowOff>28575</xdr:rowOff>
    </xdr:from>
    <xdr:ext cx="2790824" cy="254557"/>
    <xdr:sp macro="" textlink="">
      <xdr:nvSpPr>
        <xdr:cNvPr id="5" name="4 CuadroTexto">
          <a:extLst>
            <a:ext uri="{FF2B5EF4-FFF2-40B4-BE49-F238E27FC236}">
              <a16:creationId xmlns:a16="http://schemas.microsoft.com/office/drawing/2014/main" xmlns="" id="{00000000-0008-0000-1100-000005000000}"/>
            </a:ext>
          </a:extLst>
        </xdr:cNvPr>
        <xdr:cNvSpPr txBox="1"/>
      </xdr:nvSpPr>
      <xdr:spPr>
        <a:xfrm>
          <a:off x="540067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596830</xdr:colOff>
      <xdr:row>28</xdr:row>
      <xdr:rowOff>351947</xdr:rowOff>
    </xdr:from>
    <xdr:ext cx="184731" cy="264560"/>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7588180" y="6752747"/>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endParaRPr lang="es-MX"/>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600075</xdr:colOff>
      <xdr:row>20</xdr:row>
      <xdr:rowOff>19050</xdr:rowOff>
    </xdr:from>
    <xdr:ext cx="3009900" cy="647700"/>
    <xdr:sp macro="" textlink="">
      <xdr:nvSpPr>
        <xdr:cNvPr id="14" name="CuadroTexto 5">
          <a:extLst>
            <a:ext uri="{FF2B5EF4-FFF2-40B4-BE49-F238E27FC236}">
              <a16:creationId xmlns:a16="http://schemas.microsoft.com/office/drawing/2014/main" xmlns=""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295275</xdr:colOff>
      <xdr:row>20</xdr:row>
      <xdr:rowOff>9524</xdr:rowOff>
    </xdr:from>
    <xdr:ext cx="2952750" cy="657226"/>
    <xdr:sp macro="" textlink="">
      <xdr:nvSpPr>
        <xdr:cNvPr id="16" name="CuadroTexto 5">
          <a:extLst>
            <a:ext uri="{FF2B5EF4-FFF2-40B4-BE49-F238E27FC236}">
              <a16:creationId xmlns:a16="http://schemas.microsoft.com/office/drawing/2014/main" xmlns=""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800100</xdr:colOff>
      <xdr:row>4</xdr:row>
      <xdr:rowOff>161925</xdr:rowOff>
    </xdr:from>
    <xdr:ext cx="2790824" cy="254557"/>
    <xdr:sp macro="" textlink="">
      <xdr:nvSpPr>
        <xdr:cNvPr id="13" name="12 CuadroTexto">
          <a:extLst>
            <a:ext uri="{FF2B5EF4-FFF2-40B4-BE49-F238E27FC236}">
              <a16:creationId xmlns:a16="http://schemas.microsoft.com/office/drawing/2014/main" xmlns="" id="{00000000-0008-0000-1200-00000D000000}"/>
            </a:ext>
          </a:extLst>
        </xdr:cNvPr>
        <xdr:cNvSpPr txBox="1"/>
      </xdr:nvSpPr>
      <xdr:spPr>
        <a:xfrm>
          <a:off x="4962525" y="9715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39</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39</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39</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39</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39</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39</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39</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39</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39</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39</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39</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39</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571500</xdr:colOff>
      <xdr:row>33</xdr:row>
      <xdr:rowOff>19051</xdr:rowOff>
    </xdr:from>
    <xdr:ext cx="3009900" cy="647700"/>
    <xdr:sp macro="" textlink="">
      <xdr:nvSpPr>
        <xdr:cNvPr id="30" name="CuadroTexto 5">
          <a:extLst>
            <a:ext uri="{FF2B5EF4-FFF2-40B4-BE49-F238E27FC236}">
              <a16:creationId xmlns:a16="http://schemas.microsoft.com/office/drawing/2014/main" xmlns=""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933450</xdr:colOff>
      <xdr:row>33</xdr:row>
      <xdr:rowOff>9525</xdr:rowOff>
    </xdr:from>
    <xdr:ext cx="2952750" cy="657226"/>
    <xdr:sp macro="" textlink="">
      <xdr:nvSpPr>
        <xdr:cNvPr id="31" name="CuadroTexto 5">
          <a:extLst>
            <a:ext uri="{FF2B5EF4-FFF2-40B4-BE49-F238E27FC236}">
              <a16:creationId xmlns:a16="http://schemas.microsoft.com/office/drawing/2014/main" xmlns=""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803413</xdr:colOff>
      <xdr:row>4</xdr:row>
      <xdr:rowOff>182217</xdr:rowOff>
    </xdr:from>
    <xdr:ext cx="2790824" cy="254557"/>
    <xdr:sp macro="" textlink="">
      <xdr:nvSpPr>
        <xdr:cNvPr id="32" name="31 CuadroTexto">
          <a:extLst>
            <a:ext uri="{FF2B5EF4-FFF2-40B4-BE49-F238E27FC236}">
              <a16:creationId xmlns:a16="http://schemas.microsoft.com/office/drawing/2014/main" xmlns="" id="{00000000-0008-0000-1300-000020000000}"/>
            </a:ext>
          </a:extLst>
        </xdr:cNvPr>
        <xdr:cNvSpPr txBox="1"/>
      </xdr:nvSpPr>
      <xdr:spPr>
        <a:xfrm>
          <a:off x="5284304" y="101047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73</xdr:row>
      <xdr:rowOff>133349</xdr:rowOff>
    </xdr:from>
    <xdr:ext cx="3200400" cy="657226"/>
    <xdr:sp macro="" textlink="">
      <xdr:nvSpPr>
        <xdr:cNvPr id="4" name="CuadroTexto 5">
          <a:extLst>
            <a:ext uri="{FF2B5EF4-FFF2-40B4-BE49-F238E27FC236}">
              <a16:creationId xmlns:a16="http://schemas.microsoft.com/office/drawing/2014/main" xmlns=""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0</xdr:colOff>
      <xdr:row>73</xdr:row>
      <xdr:rowOff>142875</xdr:rowOff>
    </xdr:from>
    <xdr:ext cx="3305175" cy="695325"/>
    <xdr:sp macro="" textlink="">
      <xdr:nvSpPr>
        <xdr:cNvPr id="7" name="CuadroTexto 5">
          <a:extLst>
            <a:ext uri="{FF2B5EF4-FFF2-40B4-BE49-F238E27FC236}">
              <a16:creationId xmlns:a16="http://schemas.microsoft.com/office/drawing/2014/main" xmlns=""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4</xdr:col>
      <xdr:colOff>1695450</xdr:colOff>
      <xdr:row>3</xdr:row>
      <xdr:rowOff>9525</xdr:rowOff>
    </xdr:from>
    <xdr:ext cx="2790824" cy="254557"/>
    <xdr:sp macro="" textlink="">
      <xdr:nvSpPr>
        <xdr:cNvPr id="9" name="8 CuadroTexto">
          <a:extLst>
            <a:ext uri="{FF2B5EF4-FFF2-40B4-BE49-F238E27FC236}">
              <a16:creationId xmlns:a16="http://schemas.microsoft.com/office/drawing/2014/main" xmlns=""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u="sng" baseline="0">
              <a:latin typeface="Arial" pitchFamily="34" charset="0"/>
              <a:cs typeface="Arial" pitchFamily="34" charset="0"/>
            </a:rPr>
            <a:t>PRIMERO</a:t>
          </a:r>
          <a:endParaRPr lang="es-MX" sz="1100" b="1">
            <a:latin typeface="Arial" pitchFamily="34" charset="0"/>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35</xdr:row>
      <xdr:rowOff>0</xdr:rowOff>
    </xdr:from>
    <xdr:ext cx="3200400" cy="662517"/>
    <xdr:sp macro="" textlink="">
      <xdr:nvSpPr>
        <xdr:cNvPr id="5" name="CuadroTexto 5">
          <a:extLst>
            <a:ext uri="{FF2B5EF4-FFF2-40B4-BE49-F238E27FC236}">
              <a16:creationId xmlns:a16="http://schemas.microsoft.com/office/drawing/2014/main" xmlns=""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35</xdr:row>
      <xdr:rowOff>0</xdr:rowOff>
    </xdr:from>
    <xdr:ext cx="3305175" cy="662517"/>
    <xdr:sp macro="" textlink="">
      <xdr:nvSpPr>
        <xdr:cNvPr id="6" name="CuadroTexto 5">
          <a:extLst>
            <a:ext uri="{FF2B5EF4-FFF2-40B4-BE49-F238E27FC236}">
              <a16:creationId xmlns:a16="http://schemas.microsoft.com/office/drawing/2014/main" xmlns=""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762000</xdr:colOff>
      <xdr:row>4</xdr:row>
      <xdr:rowOff>114300</xdr:rowOff>
    </xdr:from>
    <xdr:ext cx="2790824" cy="254557"/>
    <xdr:sp macro="" textlink="">
      <xdr:nvSpPr>
        <xdr:cNvPr id="8" name="7 CuadroTexto">
          <a:extLst>
            <a:ext uri="{FF2B5EF4-FFF2-40B4-BE49-F238E27FC236}">
              <a16:creationId xmlns:a16="http://schemas.microsoft.com/office/drawing/2014/main" xmlns=""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18</xdr:row>
      <xdr:rowOff>0</xdr:rowOff>
    </xdr:from>
    <xdr:ext cx="3019425" cy="662517"/>
    <xdr:sp macro="" textlink="">
      <xdr:nvSpPr>
        <xdr:cNvPr id="22" name="CuadroTexto 5">
          <a:extLst>
            <a:ext uri="{FF2B5EF4-FFF2-40B4-BE49-F238E27FC236}">
              <a16:creationId xmlns:a16="http://schemas.microsoft.com/office/drawing/2014/main" xmlns=""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18</xdr:row>
      <xdr:rowOff>0</xdr:rowOff>
    </xdr:from>
    <xdr:ext cx="3019425" cy="662517"/>
    <xdr:sp macro="" textlink="">
      <xdr:nvSpPr>
        <xdr:cNvPr id="24" name="CuadroTexto 5">
          <a:extLst>
            <a:ext uri="{FF2B5EF4-FFF2-40B4-BE49-F238E27FC236}">
              <a16:creationId xmlns:a16="http://schemas.microsoft.com/office/drawing/2014/main" xmlns=""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809625</xdr:colOff>
      <xdr:row>4</xdr:row>
      <xdr:rowOff>95250</xdr:rowOff>
    </xdr:from>
    <xdr:ext cx="2790824" cy="254557"/>
    <xdr:sp macro="" textlink="">
      <xdr:nvSpPr>
        <xdr:cNvPr id="23" name="22 CuadroTexto">
          <a:extLst>
            <a:ext uri="{FF2B5EF4-FFF2-40B4-BE49-F238E27FC236}">
              <a16:creationId xmlns:a16="http://schemas.microsoft.com/office/drawing/2014/main" xmlns="" id="{00000000-0008-0000-1500-000017000000}"/>
            </a:ext>
          </a:extLst>
        </xdr:cNvPr>
        <xdr:cNvSpPr txBox="1"/>
      </xdr:nvSpPr>
      <xdr:spPr>
        <a:xfrm>
          <a:off x="52959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:__PRIMERO____</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24</xdr:row>
      <xdr:rowOff>0</xdr:rowOff>
    </xdr:from>
    <xdr:ext cx="3038475" cy="662517"/>
    <xdr:sp macro="" textlink="">
      <xdr:nvSpPr>
        <xdr:cNvPr id="23" name="CuadroTexto 5">
          <a:extLst>
            <a:ext uri="{FF2B5EF4-FFF2-40B4-BE49-F238E27FC236}">
              <a16:creationId xmlns:a16="http://schemas.microsoft.com/office/drawing/2014/main" xmlns=""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24</xdr:row>
      <xdr:rowOff>0</xdr:rowOff>
    </xdr:from>
    <xdr:ext cx="3019425" cy="662517"/>
    <xdr:sp macro="" textlink="">
      <xdr:nvSpPr>
        <xdr:cNvPr id="25" name="CuadroTexto 5">
          <a:extLst>
            <a:ext uri="{FF2B5EF4-FFF2-40B4-BE49-F238E27FC236}">
              <a16:creationId xmlns:a16="http://schemas.microsoft.com/office/drawing/2014/main" xmlns=""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838200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:__PRIMERO___</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12" name="5 CuadroTexto">
          <a:extLst>
            <a:ext uri="{FF2B5EF4-FFF2-40B4-BE49-F238E27FC236}">
              <a16:creationId xmlns:a16="http://schemas.microsoft.com/office/drawing/2014/main" xmlns=""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0</xdr:colOff>
      <xdr:row>4</xdr:row>
      <xdr:rowOff>142875</xdr:rowOff>
    </xdr:from>
    <xdr:ext cx="184731" cy="264560"/>
    <xdr:sp macro="" textlink="">
      <xdr:nvSpPr>
        <xdr:cNvPr id="17" name="4 CuadroTexto">
          <a:extLst>
            <a:ext uri="{FF2B5EF4-FFF2-40B4-BE49-F238E27FC236}">
              <a16:creationId xmlns:a16="http://schemas.microsoft.com/office/drawing/2014/main" xmlns=""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xmlns=""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46</xdr:row>
      <xdr:rowOff>0</xdr:rowOff>
    </xdr:from>
    <xdr:ext cx="2733674" cy="638175"/>
    <xdr:sp macro="" textlink="">
      <xdr:nvSpPr>
        <xdr:cNvPr id="19" name="CuadroTexto 5">
          <a:extLst>
            <a:ext uri="{FF2B5EF4-FFF2-40B4-BE49-F238E27FC236}">
              <a16:creationId xmlns:a16="http://schemas.microsoft.com/office/drawing/2014/main" xmlns=""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628651</xdr:colOff>
      <xdr:row>46</xdr:row>
      <xdr:rowOff>0</xdr:rowOff>
    </xdr:from>
    <xdr:ext cx="3009900" cy="662517"/>
    <xdr:sp macro="" textlink="">
      <xdr:nvSpPr>
        <xdr:cNvPr id="20" name="CuadroTexto 5">
          <a:extLst>
            <a:ext uri="{FF2B5EF4-FFF2-40B4-BE49-F238E27FC236}">
              <a16:creationId xmlns:a16="http://schemas.microsoft.com/office/drawing/2014/main" xmlns=""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219075</xdr:colOff>
      <xdr:row>4</xdr:row>
      <xdr:rowOff>152400</xdr:rowOff>
    </xdr:from>
    <xdr:ext cx="2790824" cy="254557"/>
    <xdr:sp macro="" textlink="">
      <xdr:nvSpPr>
        <xdr:cNvPr id="21" name="20 CuadroTexto">
          <a:extLst>
            <a:ext uri="{FF2B5EF4-FFF2-40B4-BE49-F238E27FC236}">
              <a16:creationId xmlns:a16="http://schemas.microsoft.com/office/drawing/2014/main" xmlns=""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:__PRIMERO___</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1</xdr:col>
      <xdr:colOff>0</xdr:colOff>
      <xdr:row>83</xdr:row>
      <xdr:rowOff>0</xdr:rowOff>
    </xdr:from>
    <xdr:ext cx="3200400" cy="662517"/>
    <xdr:sp macro="" textlink="">
      <xdr:nvSpPr>
        <xdr:cNvPr id="4" name="CuadroTexto 5">
          <a:extLst>
            <a:ext uri="{FF2B5EF4-FFF2-40B4-BE49-F238E27FC236}">
              <a16:creationId xmlns:a16="http://schemas.microsoft.com/office/drawing/2014/main" xmlns="" id="{00000000-0008-0000-1800-000004000000}"/>
            </a:ext>
          </a:extLst>
        </xdr:cNvPr>
        <xdr:cNvSpPr txBox="1"/>
      </xdr:nvSpPr>
      <xdr:spPr>
        <a:xfrm>
          <a:off x="762000" y="166497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83</xdr:row>
      <xdr:rowOff>0</xdr:rowOff>
    </xdr:from>
    <xdr:ext cx="3305175" cy="662517"/>
    <xdr:sp macro="" textlink="">
      <xdr:nvSpPr>
        <xdr:cNvPr id="5" name="CuadroTexto 5">
          <a:extLst>
            <a:ext uri="{FF2B5EF4-FFF2-40B4-BE49-F238E27FC236}">
              <a16:creationId xmlns:a16="http://schemas.microsoft.com/office/drawing/2014/main" xmlns="" id="{00000000-0008-0000-1800-000005000000}"/>
            </a:ext>
          </a:extLst>
        </xdr:cNvPr>
        <xdr:cNvSpPr txBox="1"/>
      </xdr:nvSpPr>
      <xdr:spPr>
        <a:xfrm>
          <a:off x="5076825" y="166497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4</xdr:col>
      <xdr:colOff>171450</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135</xdr:row>
      <xdr:rowOff>0</xdr:rowOff>
    </xdr:from>
    <xdr:ext cx="3200400" cy="662517"/>
    <xdr:sp macro="" textlink="">
      <xdr:nvSpPr>
        <xdr:cNvPr id="7" name="CuadroTexto 5">
          <a:extLst>
            <a:ext uri="{FF2B5EF4-FFF2-40B4-BE49-F238E27FC236}">
              <a16:creationId xmlns:a16="http://schemas.microsoft.com/office/drawing/2014/main" xmlns="" id="{00000000-0008-0000-1900-000007000000}"/>
            </a:ext>
          </a:extLst>
        </xdr:cNvPr>
        <xdr:cNvSpPr txBox="1"/>
      </xdr:nvSpPr>
      <xdr:spPr>
        <a:xfrm>
          <a:off x="695325" y="100203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95251</xdr:colOff>
      <xdr:row>134</xdr:row>
      <xdr:rowOff>200024</xdr:rowOff>
    </xdr:from>
    <xdr:ext cx="2933699" cy="676275"/>
    <xdr:sp macro="" textlink="">
      <xdr:nvSpPr>
        <xdr:cNvPr id="9" name="CuadroTexto 5">
          <a:extLst>
            <a:ext uri="{FF2B5EF4-FFF2-40B4-BE49-F238E27FC236}">
              <a16:creationId xmlns:a16="http://schemas.microsoft.com/office/drawing/2014/main" xmlns="" id="{00000000-0008-0000-1900-000009000000}"/>
            </a:ext>
          </a:extLst>
        </xdr:cNvPr>
        <xdr:cNvSpPr txBox="1"/>
      </xdr:nvSpPr>
      <xdr:spPr>
        <a:xfrm>
          <a:off x="5133976" y="7820024"/>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238125</xdr:colOff>
      <xdr:row>4</xdr:row>
      <xdr:rowOff>123825</xdr:rowOff>
    </xdr:from>
    <xdr:ext cx="2790824" cy="254557"/>
    <xdr:sp macro="" textlink="">
      <xdr:nvSpPr>
        <xdr:cNvPr id="10" name="9 CuadroTexto">
          <a:extLst>
            <a:ext uri="{FF2B5EF4-FFF2-40B4-BE49-F238E27FC236}">
              <a16:creationId xmlns:a16="http://schemas.microsoft.com/office/drawing/2014/main" xmlns=""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a:t>
          </a:r>
        </a:p>
      </xdr:txBody>
    </xdr:sp>
    <xdr:clientData/>
  </xdr:oneCellAnchor>
  <xdr:oneCellAnchor>
    <xdr:from>
      <xdr:col>1</xdr:col>
      <xdr:colOff>0</xdr:colOff>
      <xdr:row>135</xdr:row>
      <xdr:rowOff>0</xdr:rowOff>
    </xdr:from>
    <xdr:ext cx="3200400" cy="662517"/>
    <xdr:sp macro="" textlink="">
      <xdr:nvSpPr>
        <xdr:cNvPr id="11" name="CuadroTexto 10">
          <a:extLst>
            <a:ext uri="{FF2B5EF4-FFF2-40B4-BE49-F238E27FC236}">
              <a16:creationId xmlns:a16="http://schemas.microsoft.com/office/drawing/2014/main" xmlns="" id="{70F60D81-AEA9-4EC8-A267-D104E989091C}"/>
            </a:ext>
          </a:extLst>
        </xdr:cNvPr>
        <xdr:cNvSpPr txBox="1"/>
      </xdr:nvSpPr>
      <xdr:spPr>
        <a:xfrm>
          <a:off x="695325" y="28003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95251</xdr:colOff>
      <xdr:row>134</xdr:row>
      <xdr:rowOff>200024</xdr:rowOff>
    </xdr:from>
    <xdr:ext cx="2933699" cy="676275"/>
    <xdr:sp macro="" textlink="">
      <xdr:nvSpPr>
        <xdr:cNvPr id="12" name="CuadroTexto 5">
          <a:extLst>
            <a:ext uri="{FF2B5EF4-FFF2-40B4-BE49-F238E27FC236}">
              <a16:creationId xmlns:a16="http://schemas.microsoft.com/office/drawing/2014/main" xmlns="" id="{58712D82-0677-4253-ADBB-44D46FD97DA9}"/>
            </a:ext>
          </a:extLst>
        </xdr:cNvPr>
        <xdr:cNvSpPr txBox="1"/>
      </xdr:nvSpPr>
      <xdr:spPr>
        <a:xfrm>
          <a:off x="5133976" y="2798444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xmlns=""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35</xdr:row>
      <xdr:rowOff>0</xdr:rowOff>
    </xdr:from>
    <xdr:ext cx="3200400" cy="662517"/>
    <xdr:sp macro="" textlink="">
      <xdr:nvSpPr>
        <xdr:cNvPr id="4" name="CuadroTexto 5">
          <a:extLst>
            <a:ext uri="{FF2B5EF4-FFF2-40B4-BE49-F238E27FC236}">
              <a16:creationId xmlns:a16="http://schemas.microsoft.com/office/drawing/2014/main" xmlns=""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35</xdr:row>
      <xdr:rowOff>0</xdr:rowOff>
    </xdr:from>
    <xdr:ext cx="3305175" cy="662517"/>
    <xdr:sp macro="" textlink="">
      <xdr:nvSpPr>
        <xdr:cNvPr id="5" name="CuadroTexto 5">
          <a:extLst>
            <a:ext uri="{FF2B5EF4-FFF2-40B4-BE49-F238E27FC236}">
              <a16:creationId xmlns:a16="http://schemas.microsoft.com/office/drawing/2014/main" xmlns=""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247650</xdr:colOff>
      <xdr:row>4</xdr:row>
      <xdr:rowOff>133350</xdr:rowOff>
    </xdr:from>
    <xdr:ext cx="2790824" cy="254557"/>
    <xdr:sp macro="" textlink="">
      <xdr:nvSpPr>
        <xdr:cNvPr id="7" name="6 CuadroTexto">
          <a:extLst>
            <a:ext uri="{FF2B5EF4-FFF2-40B4-BE49-F238E27FC236}">
              <a16:creationId xmlns:a16="http://schemas.microsoft.com/office/drawing/2014/main" xmlns=""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:__PRIMERO___</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776459</xdr:colOff>
      <xdr:row>0</xdr:row>
      <xdr:rowOff>-27993</xdr:rowOff>
    </xdr:from>
    <xdr:ext cx="898003"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794527" y="-27993"/>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3426892</xdr:colOff>
      <xdr:row>3</xdr:row>
      <xdr:rowOff>107793</xdr:rowOff>
    </xdr:from>
    <xdr:ext cx="647870"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426892" y="713929"/>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709083</xdr:colOff>
      <xdr:row>40</xdr:row>
      <xdr:rowOff>0</xdr:rowOff>
    </xdr:from>
    <xdr:ext cx="3143250" cy="662517"/>
    <xdr:sp macro="" textlink="">
      <xdr:nvSpPr>
        <xdr:cNvPr id="8" name="CuadroTexto 5">
          <a:extLst>
            <a:ext uri="{FF2B5EF4-FFF2-40B4-BE49-F238E27FC236}">
              <a16:creationId xmlns:a16="http://schemas.microsoft.com/office/drawing/2014/main" xmlns=""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0</xdr:colOff>
      <xdr:row>40</xdr:row>
      <xdr:rowOff>0</xdr:rowOff>
    </xdr:from>
    <xdr:ext cx="3019425" cy="662517"/>
    <xdr:sp macro="" textlink="">
      <xdr:nvSpPr>
        <xdr:cNvPr id="9" name="CuadroTexto 5">
          <a:extLst>
            <a:ext uri="{FF2B5EF4-FFF2-40B4-BE49-F238E27FC236}">
              <a16:creationId xmlns:a16="http://schemas.microsoft.com/office/drawing/2014/main" xmlns=""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560917</xdr:colOff>
      <xdr:row>3</xdr:row>
      <xdr:rowOff>105834</xdr:rowOff>
    </xdr:from>
    <xdr:ext cx="2790824" cy="254557"/>
    <xdr:sp macro="" textlink="">
      <xdr:nvSpPr>
        <xdr:cNvPr id="10" name="9 CuadroTexto">
          <a:extLst>
            <a:ext uri="{FF2B5EF4-FFF2-40B4-BE49-F238E27FC236}">
              <a16:creationId xmlns:a16="http://schemas.microsoft.com/office/drawing/2014/main" xmlns=""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115997</xdr:colOff>
      <xdr:row>0</xdr:row>
      <xdr:rowOff>-27993</xdr:rowOff>
    </xdr:from>
    <xdr:ext cx="898003"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545247" y="-27993"/>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34</xdr:row>
      <xdr:rowOff>0</xdr:rowOff>
    </xdr:from>
    <xdr:ext cx="3019425" cy="662517"/>
    <xdr:sp macro="" textlink="">
      <xdr:nvSpPr>
        <xdr:cNvPr id="7" name="CuadroTexto 5">
          <a:extLst>
            <a:ext uri="{FF2B5EF4-FFF2-40B4-BE49-F238E27FC236}">
              <a16:creationId xmlns:a16="http://schemas.microsoft.com/office/drawing/2014/main" xmlns=""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400051</xdr:colOff>
      <xdr:row>34</xdr:row>
      <xdr:rowOff>0</xdr:rowOff>
    </xdr:from>
    <xdr:ext cx="2895599" cy="662517"/>
    <xdr:sp macro="" textlink="">
      <xdr:nvSpPr>
        <xdr:cNvPr id="9" name="CuadroTexto 5">
          <a:extLst>
            <a:ext uri="{FF2B5EF4-FFF2-40B4-BE49-F238E27FC236}">
              <a16:creationId xmlns:a16="http://schemas.microsoft.com/office/drawing/2014/main" xmlns=""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514350</xdr:colOff>
      <xdr:row>3</xdr:row>
      <xdr:rowOff>152400</xdr:rowOff>
    </xdr:from>
    <xdr:ext cx="2790824" cy="254557"/>
    <xdr:sp macro="" textlink="">
      <xdr:nvSpPr>
        <xdr:cNvPr id="10" name="9 CuadroTexto">
          <a:extLst>
            <a:ext uri="{FF2B5EF4-FFF2-40B4-BE49-F238E27FC236}">
              <a16:creationId xmlns:a16="http://schemas.microsoft.com/office/drawing/2014/main" xmlns=""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752055</xdr:colOff>
      <xdr:row>0</xdr:row>
      <xdr:rowOff>-27993</xdr:rowOff>
    </xdr:from>
    <xdr:ext cx="898003"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25138" y="-27993"/>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322791</xdr:colOff>
      <xdr:row>35</xdr:row>
      <xdr:rowOff>42334</xdr:rowOff>
    </xdr:from>
    <xdr:ext cx="2973122" cy="609013"/>
    <xdr:sp macro="" textlink="">
      <xdr:nvSpPr>
        <xdr:cNvPr id="2" name="CuadroTexto 1">
          <a:extLst>
            <a:ext uri="{FF2B5EF4-FFF2-40B4-BE49-F238E27FC236}">
              <a16:creationId xmlns:a16="http://schemas.microsoft.com/office/drawing/2014/main" xmlns="" id="{00000000-0008-0000-1D00-000002000000}"/>
            </a:ext>
          </a:extLst>
        </xdr:cNvPr>
        <xdr:cNvSpPr txBox="1"/>
      </xdr:nvSpPr>
      <xdr:spPr>
        <a:xfrm>
          <a:off x="322791" y="8053917"/>
          <a:ext cx="2973122"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723900</xdr:colOff>
      <xdr:row>35</xdr:row>
      <xdr:rowOff>46565</xdr:rowOff>
    </xdr:from>
    <xdr:ext cx="2855141" cy="662517"/>
    <xdr:sp macro="" textlink="">
      <xdr:nvSpPr>
        <xdr:cNvPr id="6" name="CuadroTexto 5">
          <a:extLst>
            <a:ext uri="{FF2B5EF4-FFF2-40B4-BE49-F238E27FC236}">
              <a16:creationId xmlns:a16="http://schemas.microsoft.com/office/drawing/2014/main" xmlns=""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582083</xdr:colOff>
      <xdr:row>3</xdr:row>
      <xdr:rowOff>201084</xdr:rowOff>
    </xdr:from>
    <xdr:ext cx="2790824" cy="254557"/>
    <xdr:sp macro="" textlink="">
      <xdr:nvSpPr>
        <xdr:cNvPr id="7" name="6 CuadroTexto">
          <a:extLst>
            <a:ext uri="{FF2B5EF4-FFF2-40B4-BE49-F238E27FC236}">
              <a16:creationId xmlns:a16="http://schemas.microsoft.com/office/drawing/2014/main" xmlns=""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3</xdr:col>
      <xdr:colOff>245349</xdr:colOff>
      <xdr:row>0</xdr:row>
      <xdr:rowOff>24338</xdr:rowOff>
    </xdr:from>
    <xdr:ext cx="858825"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358917" y="24338"/>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69</xdr:row>
      <xdr:rowOff>0</xdr:rowOff>
    </xdr:from>
    <xdr:ext cx="3019425" cy="662517"/>
    <xdr:sp macro="" textlink="">
      <xdr:nvSpPr>
        <xdr:cNvPr id="10" name="CuadroTexto 5">
          <a:extLst>
            <a:ext uri="{FF2B5EF4-FFF2-40B4-BE49-F238E27FC236}">
              <a16:creationId xmlns:a16="http://schemas.microsoft.com/office/drawing/2014/main" xmlns=""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GERENET</a:t>
          </a:r>
          <a:r>
            <a:rPr lang="es-MX" sz="1100" baseline="0"/>
            <a:t> DE ADMINISTRACION Y FINANZAS</a:t>
          </a:r>
          <a:endParaRPr lang="es-MX" sz="1100"/>
        </a:p>
      </xdr:txBody>
    </xdr:sp>
    <xdr:clientData/>
  </xdr:oneCellAnchor>
  <xdr:oneCellAnchor>
    <xdr:from>
      <xdr:col>1</xdr:col>
      <xdr:colOff>5820835</xdr:colOff>
      <xdr:row>69</xdr:row>
      <xdr:rowOff>0</xdr:rowOff>
    </xdr:from>
    <xdr:ext cx="2942165" cy="662517"/>
    <xdr:sp macro="" textlink="">
      <xdr:nvSpPr>
        <xdr:cNvPr id="11" name="CuadroTexto 5">
          <a:extLst>
            <a:ext uri="{FF2B5EF4-FFF2-40B4-BE49-F238E27FC236}">
              <a16:creationId xmlns:a16="http://schemas.microsoft.com/office/drawing/2014/main" xmlns="" id="{00000000-0008-0000-0300-00000B000000}"/>
            </a:ext>
          </a:extLst>
        </xdr:cNvPr>
        <xdr:cNvSpPr txBox="1"/>
      </xdr:nvSpPr>
      <xdr:spPr>
        <a:xfrm>
          <a:off x="5926668" y="14911917"/>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6318250</xdr:colOff>
      <xdr:row>3</xdr:row>
      <xdr:rowOff>116416</xdr:rowOff>
    </xdr:from>
    <xdr:ext cx="2790824" cy="254557"/>
    <xdr:sp macro="" textlink="">
      <xdr:nvSpPr>
        <xdr:cNvPr id="9" name="8 CuadroTexto">
          <a:extLst>
            <a:ext uri="{FF2B5EF4-FFF2-40B4-BE49-F238E27FC236}">
              <a16:creationId xmlns:a16="http://schemas.microsoft.com/office/drawing/2014/main" xmlns="" id="{00000000-0008-0000-0300-000009000000}"/>
            </a:ext>
          </a:extLst>
        </xdr:cNvPr>
        <xdr:cNvSpPr txBox="1"/>
      </xdr:nvSpPr>
      <xdr:spPr>
        <a:xfrm>
          <a:off x="6434667" y="772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476250</xdr:colOff>
      <xdr:row>0</xdr:row>
      <xdr:rowOff>93592</xdr:rowOff>
    </xdr:from>
    <xdr:ext cx="1638301" cy="496957"/>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5981700" y="93592"/>
          <a:ext cx="1638301" cy="4969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41</xdr:row>
      <xdr:rowOff>0</xdr:rowOff>
    </xdr:from>
    <xdr:ext cx="2925416" cy="609013"/>
    <xdr:sp macro="" textlink="">
      <xdr:nvSpPr>
        <xdr:cNvPr id="10" name="CuadroTexto 1">
          <a:extLst>
            <a:ext uri="{FF2B5EF4-FFF2-40B4-BE49-F238E27FC236}">
              <a16:creationId xmlns:a16="http://schemas.microsoft.com/office/drawing/2014/main" xmlns=""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0</xdr:colOff>
      <xdr:row>41</xdr:row>
      <xdr:rowOff>0</xdr:rowOff>
    </xdr:from>
    <xdr:ext cx="2855141" cy="662517"/>
    <xdr:sp macro="" textlink="">
      <xdr:nvSpPr>
        <xdr:cNvPr id="11" name="CuadroTexto 5">
          <a:extLst>
            <a:ext uri="{FF2B5EF4-FFF2-40B4-BE49-F238E27FC236}">
              <a16:creationId xmlns:a16="http://schemas.microsoft.com/office/drawing/2014/main" xmlns=""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133350</xdr:colOff>
      <xdr:row>3</xdr:row>
      <xdr:rowOff>161925</xdr:rowOff>
    </xdr:from>
    <xdr:ext cx="2790824" cy="254557"/>
    <xdr:sp macro="" textlink="">
      <xdr:nvSpPr>
        <xdr:cNvPr id="12" name="11 CuadroTexto">
          <a:extLst>
            <a:ext uri="{FF2B5EF4-FFF2-40B4-BE49-F238E27FC236}">
              <a16:creationId xmlns:a16="http://schemas.microsoft.com/office/drawing/2014/main" xmlns=""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259911</xdr:colOff>
      <xdr:row>0</xdr:row>
      <xdr:rowOff>-25876</xdr:rowOff>
    </xdr:from>
    <xdr:ext cx="937180" cy="254557"/>
    <xdr:sp macro="" textlink="">
      <xdr:nvSpPr>
        <xdr:cNvPr id="3" name="1 CuadroTexto">
          <a:extLst>
            <a:ext uri="{FF2B5EF4-FFF2-40B4-BE49-F238E27FC236}">
              <a16:creationId xmlns:a16="http://schemas.microsoft.com/office/drawing/2014/main" xmlns="" id="{00000000-0008-0000-1F00-000003000000}"/>
            </a:ext>
          </a:extLst>
        </xdr:cNvPr>
        <xdr:cNvSpPr txBox="1"/>
      </xdr:nvSpPr>
      <xdr:spPr>
        <a:xfrm>
          <a:off x="5805578" y="-25876"/>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41</xdr:row>
      <xdr:rowOff>0</xdr:rowOff>
    </xdr:from>
    <xdr:ext cx="2925416" cy="609013"/>
    <xdr:sp macro="" textlink="">
      <xdr:nvSpPr>
        <xdr:cNvPr id="4" name="CuadroTexto 1">
          <a:extLst>
            <a:ext uri="{FF2B5EF4-FFF2-40B4-BE49-F238E27FC236}">
              <a16:creationId xmlns:a16="http://schemas.microsoft.com/office/drawing/2014/main" xmlns=""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41</xdr:row>
      <xdr:rowOff>0</xdr:rowOff>
    </xdr:from>
    <xdr:ext cx="2855141" cy="662517"/>
    <xdr:sp macro="" textlink="">
      <xdr:nvSpPr>
        <xdr:cNvPr id="5" name="CuadroTexto 5">
          <a:extLst>
            <a:ext uri="{FF2B5EF4-FFF2-40B4-BE49-F238E27FC236}">
              <a16:creationId xmlns:a16="http://schemas.microsoft.com/office/drawing/2014/main" xmlns=""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169333</xdr:colOff>
      <xdr:row>3</xdr:row>
      <xdr:rowOff>179917</xdr:rowOff>
    </xdr:from>
    <xdr:ext cx="2790824" cy="254557"/>
    <xdr:sp macro="" textlink="">
      <xdr:nvSpPr>
        <xdr:cNvPr id="6" name="5 CuadroTexto">
          <a:extLst>
            <a:ext uri="{FF2B5EF4-FFF2-40B4-BE49-F238E27FC236}">
              <a16:creationId xmlns:a16="http://schemas.microsoft.com/office/drawing/2014/main" xmlns=""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twoCellAnchor>
    <xdr:from>
      <xdr:col>1</xdr:col>
      <xdr:colOff>1121855</xdr:colOff>
      <xdr:row>14</xdr:row>
      <xdr:rowOff>21167</xdr:rowOff>
    </xdr:from>
    <xdr:to>
      <xdr:col>4</xdr:col>
      <xdr:colOff>170413</xdr:colOff>
      <xdr:row>15</xdr:row>
      <xdr:rowOff>200025</xdr:rowOff>
    </xdr:to>
    <xdr:sp macro="" textlink="">
      <xdr:nvSpPr>
        <xdr:cNvPr id="7" name="6 CuadroTexto">
          <a:extLst>
            <a:ext uri="{FF2B5EF4-FFF2-40B4-BE49-F238E27FC236}">
              <a16:creationId xmlns:a16="http://schemas.microsoft.com/office/drawing/2014/main" xmlns="" id="{00000000-0008-0000-1F00-000007000000}"/>
            </a:ext>
          </a:extLst>
        </xdr:cNvPr>
        <xdr:cNvSpPr txBox="1"/>
      </xdr:nvSpPr>
      <xdr:spPr>
        <a:xfrm>
          <a:off x="1248855" y="3175000"/>
          <a:ext cx="446722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1100" b="1"/>
            <a:t>NO APLICA POR QUE EN ESTE EJERCICIO NO SE REALIZO OBRA PUBLICA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 name="3 CuadroTexto">
          <a:extLst>
            <a:ext uri="{FF2B5EF4-FFF2-40B4-BE49-F238E27FC236}">
              <a16:creationId xmlns:a16="http://schemas.microsoft.com/office/drawing/2014/main" xmlns=""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 name="4 CuadroTexto">
          <a:extLst>
            <a:ext uri="{FF2B5EF4-FFF2-40B4-BE49-F238E27FC236}">
              <a16:creationId xmlns:a16="http://schemas.microsoft.com/office/drawing/2014/main" xmlns=""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 name="5 CuadroTexto">
          <a:extLst>
            <a:ext uri="{FF2B5EF4-FFF2-40B4-BE49-F238E27FC236}">
              <a16:creationId xmlns:a16="http://schemas.microsoft.com/office/drawing/2014/main" xmlns=""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 name="6 CuadroTexto">
          <a:extLst>
            <a:ext uri="{FF2B5EF4-FFF2-40B4-BE49-F238E27FC236}">
              <a16:creationId xmlns:a16="http://schemas.microsoft.com/office/drawing/2014/main" xmlns=""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 name="7 CuadroTexto">
          <a:extLst>
            <a:ext uri="{FF2B5EF4-FFF2-40B4-BE49-F238E27FC236}">
              <a16:creationId xmlns:a16="http://schemas.microsoft.com/office/drawing/2014/main" xmlns=""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 name="8 CuadroTexto">
          <a:extLst>
            <a:ext uri="{FF2B5EF4-FFF2-40B4-BE49-F238E27FC236}">
              <a16:creationId xmlns:a16="http://schemas.microsoft.com/office/drawing/2014/main" xmlns=""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 name="9 CuadroTexto">
          <a:extLst>
            <a:ext uri="{FF2B5EF4-FFF2-40B4-BE49-F238E27FC236}">
              <a16:creationId xmlns:a16="http://schemas.microsoft.com/office/drawing/2014/main" xmlns=""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 name="10 CuadroTexto">
          <a:extLst>
            <a:ext uri="{FF2B5EF4-FFF2-40B4-BE49-F238E27FC236}">
              <a16:creationId xmlns:a16="http://schemas.microsoft.com/office/drawing/2014/main" xmlns=""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 name="11 CuadroTexto">
          <a:extLst>
            <a:ext uri="{FF2B5EF4-FFF2-40B4-BE49-F238E27FC236}">
              <a16:creationId xmlns:a16="http://schemas.microsoft.com/office/drawing/2014/main" xmlns=""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 name="12 CuadroTexto">
          <a:extLst>
            <a:ext uri="{FF2B5EF4-FFF2-40B4-BE49-F238E27FC236}">
              <a16:creationId xmlns:a16="http://schemas.microsoft.com/office/drawing/2014/main" xmlns=""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 name="13 CuadroTexto">
          <a:extLst>
            <a:ext uri="{FF2B5EF4-FFF2-40B4-BE49-F238E27FC236}">
              <a16:creationId xmlns:a16="http://schemas.microsoft.com/office/drawing/2014/main" xmlns=""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 name="14 CuadroTexto">
          <a:extLst>
            <a:ext uri="{FF2B5EF4-FFF2-40B4-BE49-F238E27FC236}">
              <a16:creationId xmlns:a16="http://schemas.microsoft.com/office/drawing/2014/main" xmlns=""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 name="15 CuadroTexto">
          <a:extLst>
            <a:ext uri="{FF2B5EF4-FFF2-40B4-BE49-F238E27FC236}">
              <a16:creationId xmlns:a16="http://schemas.microsoft.com/office/drawing/2014/main" xmlns=""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 name="16 CuadroTexto">
          <a:extLst>
            <a:ext uri="{FF2B5EF4-FFF2-40B4-BE49-F238E27FC236}">
              <a16:creationId xmlns:a16="http://schemas.microsoft.com/office/drawing/2014/main" xmlns=""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 name="17 CuadroTexto">
          <a:extLst>
            <a:ext uri="{FF2B5EF4-FFF2-40B4-BE49-F238E27FC236}">
              <a16:creationId xmlns:a16="http://schemas.microsoft.com/office/drawing/2014/main" xmlns=""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 name="18 CuadroTexto">
          <a:extLst>
            <a:ext uri="{FF2B5EF4-FFF2-40B4-BE49-F238E27FC236}">
              <a16:creationId xmlns:a16="http://schemas.microsoft.com/office/drawing/2014/main" xmlns=""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 name="19 CuadroTexto">
          <a:extLst>
            <a:ext uri="{FF2B5EF4-FFF2-40B4-BE49-F238E27FC236}">
              <a16:creationId xmlns:a16="http://schemas.microsoft.com/office/drawing/2014/main" xmlns=""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 name="20 CuadroTexto">
          <a:extLst>
            <a:ext uri="{FF2B5EF4-FFF2-40B4-BE49-F238E27FC236}">
              <a16:creationId xmlns:a16="http://schemas.microsoft.com/office/drawing/2014/main" xmlns=""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 name="21 CuadroTexto">
          <a:extLst>
            <a:ext uri="{FF2B5EF4-FFF2-40B4-BE49-F238E27FC236}">
              <a16:creationId xmlns:a16="http://schemas.microsoft.com/office/drawing/2014/main" xmlns=""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 name="22 CuadroTexto">
          <a:extLst>
            <a:ext uri="{FF2B5EF4-FFF2-40B4-BE49-F238E27FC236}">
              <a16:creationId xmlns:a16="http://schemas.microsoft.com/office/drawing/2014/main" xmlns=""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 name="23 CuadroTexto">
          <a:extLst>
            <a:ext uri="{FF2B5EF4-FFF2-40B4-BE49-F238E27FC236}">
              <a16:creationId xmlns:a16="http://schemas.microsoft.com/office/drawing/2014/main" xmlns=""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 name="24 CuadroTexto">
          <a:extLst>
            <a:ext uri="{FF2B5EF4-FFF2-40B4-BE49-F238E27FC236}">
              <a16:creationId xmlns:a16="http://schemas.microsoft.com/office/drawing/2014/main" xmlns=""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 name="25 CuadroTexto">
          <a:extLst>
            <a:ext uri="{FF2B5EF4-FFF2-40B4-BE49-F238E27FC236}">
              <a16:creationId xmlns:a16="http://schemas.microsoft.com/office/drawing/2014/main" xmlns=""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 name="26 CuadroTexto">
          <a:extLst>
            <a:ext uri="{FF2B5EF4-FFF2-40B4-BE49-F238E27FC236}">
              <a16:creationId xmlns:a16="http://schemas.microsoft.com/office/drawing/2014/main" xmlns=""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 name="27 CuadroTexto">
          <a:extLst>
            <a:ext uri="{FF2B5EF4-FFF2-40B4-BE49-F238E27FC236}">
              <a16:creationId xmlns:a16="http://schemas.microsoft.com/office/drawing/2014/main" xmlns=""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 name="28 CuadroTexto">
          <a:extLst>
            <a:ext uri="{FF2B5EF4-FFF2-40B4-BE49-F238E27FC236}">
              <a16:creationId xmlns:a16="http://schemas.microsoft.com/office/drawing/2014/main" xmlns=""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 name="29 CuadroTexto">
          <a:extLst>
            <a:ext uri="{FF2B5EF4-FFF2-40B4-BE49-F238E27FC236}">
              <a16:creationId xmlns:a16="http://schemas.microsoft.com/office/drawing/2014/main" xmlns=""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 name="30 CuadroTexto">
          <a:extLst>
            <a:ext uri="{FF2B5EF4-FFF2-40B4-BE49-F238E27FC236}">
              <a16:creationId xmlns:a16="http://schemas.microsoft.com/office/drawing/2014/main" xmlns=""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 name="31 CuadroTexto">
          <a:extLst>
            <a:ext uri="{FF2B5EF4-FFF2-40B4-BE49-F238E27FC236}">
              <a16:creationId xmlns:a16="http://schemas.microsoft.com/office/drawing/2014/main" xmlns=""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 name="32 CuadroTexto">
          <a:extLst>
            <a:ext uri="{FF2B5EF4-FFF2-40B4-BE49-F238E27FC236}">
              <a16:creationId xmlns:a16="http://schemas.microsoft.com/office/drawing/2014/main" xmlns=""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 name="33 CuadroTexto">
          <a:extLst>
            <a:ext uri="{FF2B5EF4-FFF2-40B4-BE49-F238E27FC236}">
              <a16:creationId xmlns:a16="http://schemas.microsoft.com/office/drawing/2014/main" xmlns=""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 name="34 CuadroTexto">
          <a:extLst>
            <a:ext uri="{FF2B5EF4-FFF2-40B4-BE49-F238E27FC236}">
              <a16:creationId xmlns:a16="http://schemas.microsoft.com/office/drawing/2014/main" xmlns=""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 name="35 CuadroTexto">
          <a:extLst>
            <a:ext uri="{FF2B5EF4-FFF2-40B4-BE49-F238E27FC236}">
              <a16:creationId xmlns:a16="http://schemas.microsoft.com/office/drawing/2014/main" xmlns=""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 name="36 CuadroTexto">
          <a:extLst>
            <a:ext uri="{FF2B5EF4-FFF2-40B4-BE49-F238E27FC236}">
              <a16:creationId xmlns:a16="http://schemas.microsoft.com/office/drawing/2014/main" xmlns=""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 name="37 CuadroTexto">
          <a:extLst>
            <a:ext uri="{FF2B5EF4-FFF2-40B4-BE49-F238E27FC236}">
              <a16:creationId xmlns:a16="http://schemas.microsoft.com/office/drawing/2014/main" xmlns=""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 name="38 CuadroTexto">
          <a:extLst>
            <a:ext uri="{FF2B5EF4-FFF2-40B4-BE49-F238E27FC236}">
              <a16:creationId xmlns:a16="http://schemas.microsoft.com/office/drawing/2014/main" xmlns=""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 name="39 CuadroTexto">
          <a:extLst>
            <a:ext uri="{FF2B5EF4-FFF2-40B4-BE49-F238E27FC236}">
              <a16:creationId xmlns:a16="http://schemas.microsoft.com/office/drawing/2014/main" xmlns=""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 name="40 CuadroTexto">
          <a:extLst>
            <a:ext uri="{FF2B5EF4-FFF2-40B4-BE49-F238E27FC236}">
              <a16:creationId xmlns:a16="http://schemas.microsoft.com/office/drawing/2014/main" xmlns=""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 name="41 CuadroTexto">
          <a:extLst>
            <a:ext uri="{FF2B5EF4-FFF2-40B4-BE49-F238E27FC236}">
              <a16:creationId xmlns:a16="http://schemas.microsoft.com/office/drawing/2014/main" xmlns=""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 name="42 CuadroTexto">
          <a:extLst>
            <a:ext uri="{FF2B5EF4-FFF2-40B4-BE49-F238E27FC236}">
              <a16:creationId xmlns:a16="http://schemas.microsoft.com/office/drawing/2014/main" xmlns=""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 name="43 CuadroTexto">
          <a:extLst>
            <a:ext uri="{FF2B5EF4-FFF2-40B4-BE49-F238E27FC236}">
              <a16:creationId xmlns:a16="http://schemas.microsoft.com/office/drawing/2014/main" xmlns=""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 name="44 CuadroTexto">
          <a:extLst>
            <a:ext uri="{FF2B5EF4-FFF2-40B4-BE49-F238E27FC236}">
              <a16:creationId xmlns:a16="http://schemas.microsoft.com/office/drawing/2014/main" xmlns=""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 name="45 CuadroTexto">
          <a:extLst>
            <a:ext uri="{FF2B5EF4-FFF2-40B4-BE49-F238E27FC236}">
              <a16:creationId xmlns:a16="http://schemas.microsoft.com/office/drawing/2014/main" xmlns=""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 name="46 CuadroTexto">
          <a:extLst>
            <a:ext uri="{FF2B5EF4-FFF2-40B4-BE49-F238E27FC236}">
              <a16:creationId xmlns:a16="http://schemas.microsoft.com/office/drawing/2014/main" xmlns=""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 name="47 CuadroTexto">
          <a:extLst>
            <a:ext uri="{FF2B5EF4-FFF2-40B4-BE49-F238E27FC236}">
              <a16:creationId xmlns:a16="http://schemas.microsoft.com/office/drawing/2014/main" xmlns=""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 name="48 CuadroTexto">
          <a:extLst>
            <a:ext uri="{FF2B5EF4-FFF2-40B4-BE49-F238E27FC236}">
              <a16:creationId xmlns:a16="http://schemas.microsoft.com/office/drawing/2014/main" xmlns=""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 name="49 CuadroTexto">
          <a:extLst>
            <a:ext uri="{FF2B5EF4-FFF2-40B4-BE49-F238E27FC236}">
              <a16:creationId xmlns:a16="http://schemas.microsoft.com/office/drawing/2014/main" xmlns=""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 name="50 CuadroTexto">
          <a:extLst>
            <a:ext uri="{FF2B5EF4-FFF2-40B4-BE49-F238E27FC236}">
              <a16:creationId xmlns:a16="http://schemas.microsoft.com/office/drawing/2014/main" xmlns=""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 name="51 CuadroTexto">
          <a:extLst>
            <a:ext uri="{FF2B5EF4-FFF2-40B4-BE49-F238E27FC236}">
              <a16:creationId xmlns:a16="http://schemas.microsoft.com/office/drawing/2014/main" xmlns=""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 name="52 CuadroTexto">
          <a:extLst>
            <a:ext uri="{FF2B5EF4-FFF2-40B4-BE49-F238E27FC236}">
              <a16:creationId xmlns:a16="http://schemas.microsoft.com/office/drawing/2014/main" xmlns=""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 name="53 CuadroTexto">
          <a:extLst>
            <a:ext uri="{FF2B5EF4-FFF2-40B4-BE49-F238E27FC236}">
              <a16:creationId xmlns:a16="http://schemas.microsoft.com/office/drawing/2014/main" xmlns=""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 name="54 CuadroTexto">
          <a:extLst>
            <a:ext uri="{FF2B5EF4-FFF2-40B4-BE49-F238E27FC236}">
              <a16:creationId xmlns:a16="http://schemas.microsoft.com/office/drawing/2014/main" xmlns=""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 name="55 CuadroTexto">
          <a:extLst>
            <a:ext uri="{FF2B5EF4-FFF2-40B4-BE49-F238E27FC236}">
              <a16:creationId xmlns:a16="http://schemas.microsoft.com/office/drawing/2014/main" xmlns=""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 name="56 CuadroTexto">
          <a:extLst>
            <a:ext uri="{FF2B5EF4-FFF2-40B4-BE49-F238E27FC236}">
              <a16:creationId xmlns:a16="http://schemas.microsoft.com/office/drawing/2014/main" xmlns=""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 name="57 CuadroTexto">
          <a:extLst>
            <a:ext uri="{FF2B5EF4-FFF2-40B4-BE49-F238E27FC236}">
              <a16:creationId xmlns:a16="http://schemas.microsoft.com/office/drawing/2014/main" xmlns=""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 name="58 CuadroTexto">
          <a:extLst>
            <a:ext uri="{FF2B5EF4-FFF2-40B4-BE49-F238E27FC236}">
              <a16:creationId xmlns:a16="http://schemas.microsoft.com/office/drawing/2014/main" xmlns=""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 name="59 CuadroTexto">
          <a:extLst>
            <a:ext uri="{FF2B5EF4-FFF2-40B4-BE49-F238E27FC236}">
              <a16:creationId xmlns:a16="http://schemas.microsoft.com/office/drawing/2014/main" xmlns=""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 name="60 CuadroTexto">
          <a:extLst>
            <a:ext uri="{FF2B5EF4-FFF2-40B4-BE49-F238E27FC236}">
              <a16:creationId xmlns:a16="http://schemas.microsoft.com/office/drawing/2014/main" xmlns=""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 name="61 CuadroTexto">
          <a:extLst>
            <a:ext uri="{FF2B5EF4-FFF2-40B4-BE49-F238E27FC236}">
              <a16:creationId xmlns:a16="http://schemas.microsoft.com/office/drawing/2014/main" xmlns=""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 name="62 CuadroTexto">
          <a:extLst>
            <a:ext uri="{FF2B5EF4-FFF2-40B4-BE49-F238E27FC236}">
              <a16:creationId xmlns:a16="http://schemas.microsoft.com/office/drawing/2014/main" xmlns=""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 name="63 CuadroTexto">
          <a:extLst>
            <a:ext uri="{FF2B5EF4-FFF2-40B4-BE49-F238E27FC236}">
              <a16:creationId xmlns:a16="http://schemas.microsoft.com/office/drawing/2014/main" xmlns=""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 name="64 CuadroTexto">
          <a:extLst>
            <a:ext uri="{FF2B5EF4-FFF2-40B4-BE49-F238E27FC236}">
              <a16:creationId xmlns:a16="http://schemas.microsoft.com/office/drawing/2014/main" xmlns=""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 name="65 CuadroTexto">
          <a:extLst>
            <a:ext uri="{FF2B5EF4-FFF2-40B4-BE49-F238E27FC236}">
              <a16:creationId xmlns:a16="http://schemas.microsoft.com/office/drawing/2014/main" xmlns=""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 name="66 CuadroTexto">
          <a:extLst>
            <a:ext uri="{FF2B5EF4-FFF2-40B4-BE49-F238E27FC236}">
              <a16:creationId xmlns:a16="http://schemas.microsoft.com/office/drawing/2014/main" xmlns=""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 name="67 CuadroTexto">
          <a:extLst>
            <a:ext uri="{FF2B5EF4-FFF2-40B4-BE49-F238E27FC236}">
              <a16:creationId xmlns:a16="http://schemas.microsoft.com/office/drawing/2014/main" xmlns=""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 name="68 CuadroTexto">
          <a:extLst>
            <a:ext uri="{FF2B5EF4-FFF2-40B4-BE49-F238E27FC236}">
              <a16:creationId xmlns:a16="http://schemas.microsoft.com/office/drawing/2014/main" xmlns=""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 name="69 CuadroTexto">
          <a:extLst>
            <a:ext uri="{FF2B5EF4-FFF2-40B4-BE49-F238E27FC236}">
              <a16:creationId xmlns:a16="http://schemas.microsoft.com/office/drawing/2014/main" xmlns=""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 name="70 CuadroTexto">
          <a:extLst>
            <a:ext uri="{FF2B5EF4-FFF2-40B4-BE49-F238E27FC236}">
              <a16:creationId xmlns:a16="http://schemas.microsoft.com/office/drawing/2014/main" xmlns=""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 name="71 CuadroTexto">
          <a:extLst>
            <a:ext uri="{FF2B5EF4-FFF2-40B4-BE49-F238E27FC236}">
              <a16:creationId xmlns:a16="http://schemas.microsoft.com/office/drawing/2014/main" xmlns=""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 name="72 CuadroTexto">
          <a:extLst>
            <a:ext uri="{FF2B5EF4-FFF2-40B4-BE49-F238E27FC236}">
              <a16:creationId xmlns:a16="http://schemas.microsoft.com/office/drawing/2014/main" xmlns=""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 name="73 CuadroTexto">
          <a:extLst>
            <a:ext uri="{FF2B5EF4-FFF2-40B4-BE49-F238E27FC236}">
              <a16:creationId xmlns:a16="http://schemas.microsoft.com/office/drawing/2014/main" xmlns=""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 name="74 CuadroTexto">
          <a:extLst>
            <a:ext uri="{FF2B5EF4-FFF2-40B4-BE49-F238E27FC236}">
              <a16:creationId xmlns:a16="http://schemas.microsoft.com/office/drawing/2014/main" xmlns=""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 name="75 CuadroTexto">
          <a:extLst>
            <a:ext uri="{FF2B5EF4-FFF2-40B4-BE49-F238E27FC236}">
              <a16:creationId xmlns:a16="http://schemas.microsoft.com/office/drawing/2014/main" xmlns=""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 name="76 CuadroTexto">
          <a:extLst>
            <a:ext uri="{FF2B5EF4-FFF2-40B4-BE49-F238E27FC236}">
              <a16:creationId xmlns:a16="http://schemas.microsoft.com/office/drawing/2014/main" xmlns=""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 name="77 CuadroTexto">
          <a:extLst>
            <a:ext uri="{FF2B5EF4-FFF2-40B4-BE49-F238E27FC236}">
              <a16:creationId xmlns:a16="http://schemas.microsoft.com/office/drawing/2014/main" xmlns=""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 name="78 CuadroTexto">
          <a:extLst>
            <a:ext uri="{FF2B5EF4-FFF2-40B4-BE49-F238E27FC236}">
              <a16:creationId xmlns:a16="http://schemas.microsoft.com/office/drawing/2014/main" xmlns=""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 name="79 CuadroTexto">
          <a:extLst>
            <a:ext uri="{FF2B5EF4-FFF2-40B4-BE49-F238E27FC236}">
              <a16:creationId xmlns:a16="http://schemas.microsoft.com/office/drawing/2014/main" xmlns=""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 name="80 CuadroTexto">
          <a:extLst>
            <a:ext uri="{FF2B5EF4-FFF2-40B4-BE49-F238E27FC236}">
              <a16:creationId xmlns:a16="http://schemas.microsoft.com/office/drawing/2014/main" xmlns=""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 name="81 CuadroTexto">
          <a:extLst>
            <a:ext uri="{FF2B5EF4-FFF2-40B4-BE49-F238E27FC236}">
              <a16:creationId xmlns:a16="http://schemas.microsoft.com/office/drawing/2014/main" xmlns=""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 name="82 CuadroTexto">
          <a:extLst>
            <a:ext uri="{FF2B5EF4-FFF2-40B4-BE49-F238E27FC236}">
              <a16:creationId xmlns:a16="http://schemas.microsoft.com/office/drawing/2014/main" xmlns=""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 name="83 CuadroTexto">
          <a:extLst>
            <a:ext uri="{FF2B5EF4-FFF2-40B4-BE49-F238E27FC236}">
              <a16:creationId xmlns:a16="http://schemas.microsoft.com/office/drawing/2014/main" xmlns=""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 name="84 CuadroTexto">
          <a:extLst>
            <a:ext uri="{FF2B5EF4-FFF2-40B4-BE49-F238E27FC236}">
              <a16:creationId xmlns:a16="http://schemas.microsoft.com/office/drawing/2014/main" xmlns=""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 name="85 CuadroTexto">
          <a:extLst>
            <a:ext uri="{FF2B5EF4-FFF2-40B4-BE49-F238E27FC236}">
              <a16:creationId xmlns:a16="http://schemas.microsoft.com/office/drawing/2014/main" xmlns=""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 name="86 CuadroTexto">
          <a:extLst>
            <a:ext uri="{FF2B5EF4-FFF2-40B4-BE49-F238E27FC236}">
              <a16:creationId xmlns:a16="http://schemas.microsoft.com/office/drawing/2014/main" xmlns=""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 name="87 CuadroTexto">
          <a:extLst>
            <a:ext uri="{FF2B5EF4-FFF2-40B4-BE49-F238E27FC236}">
              <a16:creationId xmlns:a16="http://schemas.microsoft.com/office/drawing/2014/main" xmlns=""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 name="88 CuadroTexto">
          <a:extLst>
            <a:ext uri="{FF2B5EF4-FFF2-40B4-BE49-F238E27FC236}">
              <a16:creationId xmlns:a16="http://schemas.microsoft.com/office/drawing/2014/main" xmlns=""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 name="89 CuadroTexto">
          <a:extLst>
            <a:ext uri="{FF2B5EF4-FFF2-40B4-BE49-F238E27FC236}">
              <a16:creationId xmlns:a16="http://schemas.microsoft.com/office/drawing/2014/main" xmlns=""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 name="90 CuadroTexto">
          <a:extLst>
            <a:ext uri="{FF2B5EF4-FFF2-40B4-BE49-F238E27FC236}">
              <a16:creationId xmlns:a16="http://schemas.microsoft.com/office/drawing/2014/main" xmlns="" id="{00000000-0008-0000-2000-00005B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 name="91 CuadroTexto">
          <a:extLst>
            <a:ext uri="{FF2B5EF4-FFF2-40B4-BE49-F238E27FC236}">
              <a16:creationId xmlns:a16="http://schemas.microsoft.com/office/drawing/2014/main" xmlns="" id="{00000000-0008-0000-2000-00005C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 name="92 CuadroTexto">
          <a:extLst>
            <a:ext uri="{FF2B5EF4-FFF2-40B4-BE49-F238E27FC236}">
              <a16:creationId xmlns:a16="http://schemas.microsoft.com/office/drawing/2014/main" xmlns="" id="{00000000-0008-0000-2000-00005D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 name="93 CuadroTexto">
          <a:extLst>
            <a:ext uri="{FF2B5EF4-FFF2-40B4-BE49-F238E27FC236}">
              <a16:creationId xmlns:a16="http://schemas.microsoft.com/office/drawing/2014/main" xmlns="" id="{00000000-0008-0000-2000-00005E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 name="94 CuadroTexto">
          <a:extLst>
            <a:ext uri="{FF2B5EF4-FFF2-40B4-BE49-F238E27FC236}">
              <a16:creationId xmlns:a16="http://schemas.microsoft.com/office/drawing/2014/main" xmlns="" id="{00000000-0008-0000-2000-00005F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 name="95 CuadroTexto">
          <a:extLst>
            <a:ext uri="{FF2B5EF4-FFF2-40B4-BE49-F238E27FC236}">
              <a16:creationId xmlns:a16="http://schemas.microsoft.com/office/drawing/2014/main" xmlns="" id="{00000000-0008-0000-2000-000060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 name="96 CuadroTexto">
          <a:extLst>
            <a:ext uri="{FF2B5EF4-FFF2-40B4-BE49-F238E27FC236}">
              <a16:creationId xmlns:a16="http://schemas.microsoft.com/office/drawing/2014/main" xmlns="" id="{00000000-0008-0000-2000-000061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 name="97 CuadroTexto">
          <a:extLst>
            <a:ext uri="{FF2B5EF4-FFF2-40B4-BE49-F238E27FC236}">
              <a16:creationId xmlns:a16="http://schemas.microsoft.com/office/drawing/2014/main" xmlns="" id="{00000000-0008-0000-2000-000062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 name="98 CuadroTexto">
          <a:extLst>
            <a:ext uri="{FF2B5EF4-FFF2-40B4-BE49-F238E27FC236}">
              <a16:creationId xmlns:a16="http://schemas.microsoft.com/office/drawing/2014/main" xmlns="" id="{00000000-0008-0000-2000-000063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 name="99 CuadroTexto">
          <a:extLst>
            <a:ext uri="{FF2B5EF4-FFF2-40B4-BE49-F238E27FC236}">
              <a16:creationId xmlns:a16="http://schemas.microsoft.com/office/drawing/2014/main" xmlns="" id="{00000000-0008-0000-2000-000064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 name="100 CuadroTexto">
          <a:extLst>
            <a:ext uri="{FF2B5EF4-FFF2-40B4-BE49-F238E27FC236}">
              <a16:creationId xmlns:a16="http://schemas.microsoft.com/office/drawing/2014/main" xmlns="" id="{00000000-0008-0000-2000-000065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 name="101 CuadroTexto">
          <a:extLst>
            <a:ext uri="{FF2B5EF4-FFF2-40B4-BE49-F238E27FC236}">
              <a16:creationId xmlns:a16="http://schemas.microsoft.com/office/drawing/2014/main" xmlns="" id="{00000000-0008-0000-2000-000066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 name="102 CuadroTexto">
          <a:extLst>
            <a:ext uri="{FF2B5EF4-FFF2-40B4-BE49-F238E27FC236}">
              <a16:creationId xmlns:a16="http://schemas.microsoft.com/office/drawing/2014/main" xmlns=""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 name="103 CuadroTexto">
          <a:extLst>
            <a:ext uri="{FF2B5EF4-FFF2-40B4-BE49-F238E27FC236}">
              <a16:creationId xmlns:a16="http://schemas.microsoft.com/office/drawing/2014/main" xmlns=""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 name="104 CuadroTexto">
          <a:extLst>
            <a:ext uri="{FF2B5EF4-FFF2-40B4-BE49-F238E27FC236}">
              <a16:creationId xmlns:a16="http://schemas.microsoft.com/office/drawing/2014/main" xmlns=""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 name="105 CuadroTexto">
          <a:extLst>
            <a:ext uri="{FF2B5EF4-FFF2-40B4-BE49-F238E27FC236}">
              <a16:creationId xmlns:a16="http://schemas.microsoft.com/office/drawing/2014/main" xmlns=""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 name="106 CuadroTexto">
          <a:extLst>
            <a:ext uri="{FF2B5EF4-FFF2-40B4-BE49-F238E27FC236}">
              <a16:creationId xmlns:a16="http://schemas.microsoft.com/office/drawing/2014/main" xmlns=""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 name="107 CuadroTexto">
          <a:extLst>
            <a:ext uri="{FF2B5EF4-FFF2-40B4-BE49-F238E27FC236}">
              <a16:creationId xmlns:a16="http://schemas.microsoft.com/office/drawing/2014/main" xmlns=""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 name="108 CuadroTexto">
          <a:extLst>
            <a:ext uri="{FF2B5EF4-FFF2-40B4-BE49-F238E27FC236}">
              <a16:creationId xmlns:a16="http://schemas.microsoft.com/office/drawing/2014/main" xmlns=""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 name="109 CuadroTexto">
          <a:extLst>
            <a:ext uri="{FF2B5EF4-FFF2-40B4-BE49-F238E27FC236}">
              <a16:creationId xmlns:a16="http://schemas.microsoft.com/office/drawing/2014/main" xmlns=""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 name="110 CuadroTexto">
          <a:extLst>
            <a:ext uri="{FF2B5EF4-FFF2-40B4-BE49-F238E27FC236}">
              <a16:creationId xmlns:a16="http://schemas.microsoft.com/office/drawing/2014/main" xmlns=""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 name="111 CuadroTexto">
          <a:extLst>
            <a:ext uri="{FF2B5EF4-FFF2-40B4-BE49-F238E27FC236}">
              <a16:creationId xmlns:a16="http://schemas.microsoft.com/office/drawing/2014/main" xmlns=""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 name="112 CuadroTexto">
          <a:extLst>
            <a:ext uri="{FF2B5EF4-FFF2-40B4-BE49-F238E27FC236}">
              <a16:creationId xmlns:a16="http://schemas.microsoft.com/office/drawing/2014/main" xmlns=""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 name="113 CuadroTexto">
          <a:extLst>
            <a:ext uri="{FF2B5EF4-FFF2-40B4-BE49-F238E27FC236}">
              <a16:creationId xmlns:a16="http://schemas.microsoft.com/office/drawing/2014/main" xmlns=""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 name="114 CuadroTexto">
          <a:extLst>
            <a:ext uri="{FF2B5EF4-FFF2-40B4-BE49-F238E27FC236}">
              <a16:creationId xmlns:a16="http://schemas.microsoft.com/office/drawing/2014/main" xmlns=""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 name="115 CuadroTexto">
          <a:extLst>
            <a:ext uri="{FF2B5EF4-FFF2-40B4-BE49-F238E27FC236}">
              <a16:creationId xmlns:a16="http://schemas.microsoft.com/office/drawing/2014/main" xmlns=""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 name="116 CuadroTexto">
          <a:extLst>
            <a:ext uri="{FF2B5EF4-FFF2-40B4-BE49-F238E27FC236}">
              <a16:creationId xmlns:a16="http://schemas.microsoft.com/office/drawing/2014/main" xmlns=""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 name="117 CuadroTexto">
          <a:extLst>
            <a:ext uri="{FF2B5EF4-FFF2-40B4-BE49-F238E27FC236}">
              <a16:creationId xmlns:a16="http://schemas.microsoft.com/office/drawing/2014/main" xmlns=""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 name="118 CuadroTexto">
          <a:extLst>
            <a:ext uri="{FF2B5EF4-FFF2-40B4-BE49-F238E27FC236}">
              <a16:creationId xmlns:a16="http://schemas.microsoft.com/office/drawing/2014/main" xmlns=""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 name="119 CuadroTexto">
          <a:extLst>
            <a:ext uri="{FF2B5EF4-FFF2-40B4-BE49-F238E27FC236}">
              <a16:creationId xmlns:a16="http://schemas.microsoft.com/office/drawing/2014/main" xmlns=""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 name="120 CuadroTexto">
          <a:extLst>
            <a:ext uri="{FF2B5EF4-FFF2-40B4-BE49-F238E27FC236}">
              <a16:creationId xmlns:a16="http://schemas.microsoft.com/office/drawing/2014/main" xmlns=""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 name="121 CuadroTexto">
          <a:extLst>
            <a:ext uri="{FF2B5EF4-FFF2-40B4-BE49-F238E27FC236}">
              <a16:creationId xmlns:a16="http://schemas.microsoft.com/office/drawing/2014/main" xmlns=""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 name="122 CuadroTexto">
          <a:extLst>
            <a:ext uri="{FF2B5EF4-FFF2-40B4-BE49-F238E27FC236}">
              <a16:creationId xmlns:a16="http://schemas.microsoft.com/office/drawing/2014/main" xmlns=""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 name="123 CuadroTexto">
          <a:extLst>
            <a:ext uri="{FF2B5EF4-FFF2-40B4-BE49-F238E27FC236}">
              <a16:creationId xmlns:a16="http://schemas.microsoft.com/office/drawing/2014/main" xmlns=""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 name="124 CuadroTexto">
          <a:extLst>
            <a:ext uri="{FF2B5EF4-FFF2-40B4-BE49-F238E27FC236}">
              <a16:creationId xmlns:a16="http://schemas.microsoft.com/office/drawing/2014/main" xmlns=""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 name="125 CuadroTexto">
          <a:extLst>
            <a:ext uri="{FF2B5EF4-FFF2-40B4-BE49-F238E27FC236}">
              <a16:creationId xmlns:a16="http://schemas.microsoft.com/office/drawing/2014/main" xmlns=""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 name="126 CuadroTexto">
          <a:extLst>
            <a:ext uri="{FF2B5EF4-FFF2-40B4-BE49-F238E27FC236}">
              <a16:creationId xmlns:a16="http://schemas.microsoft.com/office/drawing/2014/main" xmlns=""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 name="127 CuadroTexto">
          <a:extLst>
            <a:ext uri="{FF2B5EF4-FFF2-40B4-BE49-F238E27FC236}">
              <a16:creationId xmlns:a16="http://schemas.microsoft.com/office/drawing/2014/main" xmlns=""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 name="128 CuadroTexto">
          <a:extLst>
            <a:ext uri="{FF2B5EF4-FFF2-40B4-BE49-F238E27FC236}">
              <a16:creationId xmlns:a16="http://schemas.microsoft.com/office/drawing/2014/main" xmlns=""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 name="129 CuadroTexto">
          <a:extLst>
            <a:ext uri="{FF2B5EF4-FFF2-40B4-BE49-F238E27FC236}">
              <a16:creationId xmlns:a16="http://schemas.microsoft.com/office/drawing/2014/main" xmlns=""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 name="130 CuadroTexto">
          <a:extLst>
            <a:ext uri="{FF2B5EF4-FFF2-40B4-BE49-F238E27FC236}">
              <a16:creationId xmlns:a16="http://schemas.microsoft.com/office/drawing/2014/main" xmlns=""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 name="131 CuadroTexto">
          <a:extLst>
            <a:ext uri="{FF2B5EF4-FFF2-40B4-BE49-F238E27FC236}">
              <a16:creationId xmlns:a16="http://schemas.microsoft.com/office/drawing/2014/main" xmlns=""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 name="132 CuadroTexto">
          <a:extLst>
            <a:ext uri="{FF2B5EF4-FFF2-40B4-BE49-F238E27FC236}">
              <a16:creationId xmlns:a16="http://schemas.microsoft.com/office/drawing/2014/main" xmlns=""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 name="133 CuadroTexto">
          <a:extLst>
            <a:ext uri="{FF2B5EF4-FFF2-40B4-BE49-F238E27FC236}">
              <a16:creationId xmlns:a16="http://schemas.microsoft.com/office/drawing/2014/main" xmlns=""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 name="134 CuadroTexto">
          <a:extLst>
            <a:ext uri="{FF2B5EF4-FFF2-40B4-BE49-F238E27FC236}">
              <a16:creationId xmlns:a16="http://schemas.microsoft.com/office/drawing/2014/main" xmlns=""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 name="135 CuadroTexto">
          <a:extLst>
            <a:ext uri="{FF2B5EF4-FFF2-40B4-BE49-F238E27FC236}">
              <a16:creationId xmlns:a16="http://schemas.microsoft.com/office/drawing/2014/main" xmlns=""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 name="136 CuadroTexto">
          <a:extLst>
            <a:ext uri="{FF2B5EF4-FFF2-40B4-BE49-F238E27FC236}">
              <a16:creationId xmlns:a16="http://schemas.microsoft.com/office/drawing/2014/main" xmlns=""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 name="137 CuadroTexto">
          <a:extLst>
            <a:ext uri="{FF2B5EF4-FFF2-40B4-BE49-F238E27FC236}">
              <a16:creationId xmlns:a16="http://schemas.microsoft.com/office/drawing/2014/main" xmlns=""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 name="138 CuadroTexto">
          <a:extLst>
            <a:ext uri="{FF2B5EF4-FFF2-40B4-BE49-F238E27FC236}">
              <a16:creationId xmlns:a16="http://schemas.microsoft.com/office/drawing/2014/main" xmlns=""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 name="139 CuadroTexto">
          <a:extLst>
            <a:ext uri="{FF2B5EF4-FFF2-40B4-BE49-F238E27FC236}">
              <a16:creationId xmlns:a16="http://schemas.microsoft.com/office/drawing/2014/main" xmlns=""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 name="140 CuadroTexto">
          <a:extLst>
            <a:ext uri="{FF2B5EF4-FFF2-40B4-BE49-F238E27FC236}">
              <a16:creationId xmlns:a16="http://schemas.microsoft.com/office/drawing/2014/main" xmlns=""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 name="141 CuadroTexto">
          <a:extLst>
            <a:ext uri="{FF2B5EF4-FFF2-40B4-BE49-F238E27FC236}">
              <a16:creationId xmlns:a16="http://schemas.microsoft.com/office/drawing/2014/main" xmlns=""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 name="142 CuadroTexto">
          <a:extLst>
            <a:ext uri="{FF2B5EF4-FFF2-40B4-BE49-F238E27FC236}">
              <a16:creationId xmlns:a16="http://schemas.microsoft.com/office/drawing/2014/main" xmlns=""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 name="143 CuadroTexto">
          <a:extLst>
            <a:ext uri="{FF2B5EF4-FFF2-40B4-BE49-F238E27FC236}">
              <a16:creationId xmlns:a16="http://schemas.microsoft.com/office/drawing/2014/main" xmlns=""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 name="144 CuadroTexto">
          <a:extLst>
            <a:ext uri="{FF2B5EF4-FFF2-40B4-BE49-F238E27FC236}">
              <a16:creationId xmlns:a16="http://schemas.microsoft.com/office/drawing/2014/main" xmlns=""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 name="145 CuadroTexto">
          <a:extLst>
            <a:ext uri="{FF2B5EF4-FFF2-40B4-BE49-F238E27FC236}">
              <a16:creationId xmlns:a16="http://schemas.microsoft.com/office/drawing/2014/main" xmlns=""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 name="146 CuadroTexto">
          <a:extLst>
            <a:ext uri="{FF2B5EF4-FFF2-40B4-BE49-F238E27FC236}">
              <a16:creationId xmlns:a16="http://schemas.microsoft.com/office/drawing/2014/main" xmlns=""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 name="147 CuadroTexto">
          <a:extLst>
            <a:ext uri="{FF2B5EF4-FFF2-40B4-BE49-F238E27FC236}">
              <a16:creationId xmlns:a16="http://schemas.microsoft.com/office/drawing/2014/main" xmlns=""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 name="148 CuadroTexto">
          <a:extLst>
            <a:ext uri="{FF2B5EF4-FFF2-40B4-BE49-F238E27FC236}">
              <a16:creationId xmlns:a16="http://schemas.microsoft.com/office/drawing/2014/main" xmlns=""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 name="149 CuadroTexto">
          <a:extLst>
            <a:ext uri="{FF2B5EF4-FFF2-40B4-BE49-F238E27FC236}">
              <a16:creationId xmlns:a16="http://schemas.microsoft.com/office/drawing/2014/main" xmlns=""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 name="150 CuadroTexto">
          <a:extLst>
            <a:ext uri="{FF2B5EF4-FFF2-40B4-BE49-F238E27FC236}">
              <a16:creationId xmlns:a16="http://schemas.microsoft.com/office/drawing/2014/main" xmlns=""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 name="151 CuadroTexto">
          <a:extLst>
            <a:ext uri="{FF2B5EF4-FFF2-40B4-BE49-F238E27FC236}">
              <a16:creationId xmlns:a16="http://schemas.microsoft.com/office/drawing/2014/main" xmlns=""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 name="152 CuadroTexto">
          <a:extLst>
            <a:ext uri="{FF2B5EF4-FFF2-40B4-BE49-F238E27FC236}">
              <a16:creationId xmlns:a16="http://schemas.microsoft.com/office/drawing/2014/main" xmlns=""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 name="153 CuadroTexto">
          <a:extLst>
            <a:ext uri="{FF2B5EF4-FFF2-40B4-BE49-F238E27FC236}">
              <a16:creationId xmlns:a16="http://schemas.microsoft.com/office/drawing/2014/main" xmlns=""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 name="154 CuadroTexto">
          <a:extLst>
            <a:ext uri="{FF2B5EF4-FFF2-40B4-BE49-F238E27FC236}">
              <a16:creationId xmlns:a16="http://schemas.microsoft.com/office/drawing/2014/main" xmlns=""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 name="155 CuadroTexto">
          <a:extLst>
            <a:ext uri="{FF2B5EF4-FFF2-40B4-BE49-F238E27FC236}">
              <a16:creationId xmlns:a16="http://schemas.microsoft.com/office/drawing/2014/main" xmlns=""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 name="156 CuadroTexto">
          <a:extLst>
            <a:ext uri="{FF2B5EF4-FFF2-40B4-BE49-F238E27FC236}">
              <a16:creationId xmlns:a16="http://schemas.microsoft.com/office/drawing/2014/main" xmlns=""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 name="157 CuadroTexto">
          <a:extLst>
            <a:ext uri="{FF2B5EF4-FFF2-40B4-BE49-F238E27FC236}">
              <a16:creationId xmlns:a16="http://schemas.microsoft.com/office/drawing/2014/main" xmlns=""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 name="158 CuadroTexto">
          <a:extLst>
            <a:ext uri="{FF2B5EF4-FFF2-40B4-BE49-F238E27FC236}">
              <a16:creationId xmlns:a16="http://schemas.microsoft.com/office/drawing/2014/main" xmlns=""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 name="159 CuadroTexto">
          <a:extLst>
            <a:ext uri="{FF2B5EF4-FFF2-40B4-BE49-F238E27FC236}">
              <a16:creationId xmlns:a16="http://schemas.microsoft.com/office/drawing/2014/main" xmlns=""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 name="160 CuadroTexto">
          <a:extLst>
            <a:ext uri="{FF2B5EF4-FFF2-40B4-BE49-F238E27FC236}">
              <a16:creationId xmlns:a16="http://schemas.microsoft.com/office/drawing/2014/main" xmlns=""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 name="161 CuadroTexto">
          <a:extLst>
            <a:ext uri="{FF2B5EF4-FFF2-40B4-BE49-F238E27FC236}">
              <a16:creationId xmlns:a16="http://schemas.microsoft.com/office/drawing/2014/main" xmlns=""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 name="162 CuadroTexto">
          <a:extLst>
            <a:ext uri="{FF2B5EF4-FFF2-40B4-BE49-F238E27FC236}">
              <a16:creationId xmlns:a16="http://schemas.microsoft.com/office/drawing/2014/main" xmlns=""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 name="163 CuadroTexto">
          <a:extLst>
            <a:ext uri="{FF2B5EF4-FFF2-40B4-BE49-F238E27FC236}">
              <a16:creationId xmlns:a16="http://schemas.microsoft.com/office/drawing/2014/main" xmlns=""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 name="164 CuadroTexto">
          <a:extLst>
            <a:ext uri="{FF2B5EF4-FFF2-40B4-BE49-F238E27FC236}">
              <a16:creationId xmlns:a16="http://schemas.microsoft.com/office/drawing/2014/main" xmlns=""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 name="165 CuadroTexto">
          <a:extLst>
            <a:ext uri="{FF2B5EF4-FFF2-40B4-BE49-F238E27FC236}">
              <a16:creationId xmlns:a16="http://schemas.microsoft.com/office/drawing/2014/main" xmlns=""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 name="166 CuadroTexto">
          <a:extLst>
            <a:ext uri="{FF2B5EF4-FFF2-40B4-BE49-F238E27FC236}">
              <a16:creationId xmlns:a16="http://schemas.microsoft.com/office/drawing/2014/main" xmlns=""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 name="167 CuadroTexto">
          <a:extLst>
            <a:ext uri="{FF2B5EF4-FFF2-40B4-BE49-F238E27FC236}">
              <a16:creationId xmlns:a16="http://schemas.microsoft.com/office/drawing/2014/main" xmlns=""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 name="168 CuadroTexto">
          <a:extLst>
            <a:ext uri="{FF2B5EF4-FFF2-40B4-BE49-F238E27FC236}">
              <a16:creationId xmlns:a16="http://schemas.microsoft.com/office/drawing/2014/main" xmlns=""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 name="169 CuadroTexto">
          <a:extLst>
            <a:ext uri="{FF2B5EF4-FFF2-40B4-BE49-F238E27FC236}">
              <a16:creationId xmlns:a16="http://schemas.microsoft.com/office/drawing/2014/main" xmlns=""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 name="170 CuadroTexto">
          <a:extLst>
            <a:ext uri="{FF2B5EF4-FFF2-40B4-BE49-F238E27FC236}">
              <a16:creationId xmlns:a16="http://schemas.microsoft.com/office/drawing/2014/main" xmlns=""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 name="171 CuadroTexto">
          <a:extLst>
            <a:ext uri="{FF2B5EF4-FFF2-40B4-BE49-F238E27FC236}">
              <a16:creationId xmlns:a16="http://schemas.microsoft.com/office/drawing/2014/main" xmlns=""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 name="172 CuadroTexto">
          <a:extLst>
            <a:ext uri="{FF2B5EF4-FFF2-40B4-BE49-F238E27FC236}">
              <a16:creationId xmlns:a16="http://schemas.microsoft.com/office/drawing/2014/main" xmlns=""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 name="173 CuadroTexto">
          <a:extLst>
            <a:ext uri="{FF2B5EF4-FFF2-40B4-BE49-F238E27FC236}">
              <a16:creationId xmlns:a16="http://schemas.microsoft.com/office/drawing/2014/main" xmlns=""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 name="174 CuadroTexto">
          <a:extLst>
            <a:ext uri="{FF2B5EF4-FFF2-40B4-BE49-F238E27FC236}">
              <a16:creationId xmlns:a16="http://schemas.microsoft.com/office/drawing/2014/main" xmlns=""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 name="175 CuadroTexto">
          <a:extLst>
            <a:ext uri="{FF2B5EF4-FFF2-40B4-BE49-F238E27FC236}">
              <a16:creationId xmlns:a16="http://schemas.microsoft.com/office/drawing/2014/main" xmlns=""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 name="176 CuadroTexto">
          <a:extLst>
            <a:ext uri="{FF2B5EF4-FFF2-40B4-BE49-F238E27FC236}">
              <a16:creationId xmlns:a16="http://schemas.microsoft.com/office/drawing/2014/main" xmlns=""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 name="177 CuadroTexto">
          <a:extLst>
            <a:ext uri="{FF2B5EF4-FFF2-40B4-BE49-F238E27FC236}">
              <a16:creationId xmlns:a16="http://schemas.microsoft.com/office/drawing/2014/main" xmlns=""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 name="178 CuadroTexto">
          <a:extLst>
            <a:ext uri="{FF2B5EF4-FFF2-40B4-BE49-F238E27FC236}">
              <a16:creationId xmlns:a16="http://schemas.microsoft.com/office/drawing/2014/main" xmlns=""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 name="179 CuadroTexto">
          <a:extLst>
            <a:ext uri="{FF2B5EF4-FFF2-40B4-BE49-F238E27FC236}">
              <a16:creationId xmlns:a16="http://schemas.microsoft.com/office/drawing/2014/main" xmlns=""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 name="180 CuadroTexto">
          <a:extLst>
            <a:ext uri="{FF2B5EF4-FFF2-40B4-BE49-F238E27FC236}">
              <a16:creationId xmlns:a16="http://schemas.microsoft.com/office/drawing/2014/main" xmlns=""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 name="181 CuadroTexto">
          <a:extLst>
            <a:ext uri="{FF2B5EF4-FFF2-40B4-BE49-F238E27FC236}">
              <a16:creationId xmlns:a16="http://schemas.microsoft.com/office/drawing/2014/main" xmlns=""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 name="182 CuadroTexto">
          <a:extLst>
            <a:ext uri="{FF2B5EF4-FFF2-40B4-BE49-F238E27FC236}">
              <a16:creationId xmlns:a16="http://schemas.microsoft.com/office/drawing/2014/main" xmlns=""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 name="183 CuadroTexto">
          <a:extLst>
            <a:ext uri="{FF2B5EF4-FFF2-40B4-BE49-F238E27FC236}">
              <a16:creationId xmlns:a16="http://schemas.microsoft.com/office/drawing/2014/main" xmlns=""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 name="184 CuadroTexto">
          <a:extLst>
            <a:ext uri="{FF2B5EF4-FFF2-40B4-BE49-F238E27FC236}">
              <a16:creationId xmlns:a16="http://schemas.microsoft.com/office/drawing/2014/main" xmlns=""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 name="185 CuadroTexto">
          <a:extLst>
            <a:ext uri="{FF2B5EF4-FFF2-40B4-BE49-F238E27FC236}">
              <a16:creationId xmlns:a16="http://schemas.microsoft.com/office/drawing/2014/main" xmlns=""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 name="186 CuadroTexto">
          <a:extLst>
            <a:ext uri="{FF2B5EF4-FFF2-40B4-BE49-F238E27FC236}">
              <a16:creationId xmlns:a16="http://schemas.microsoft.com/office/drawing/2014/main" xmlns=""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 name="187 CuadroTexto">
          <a:extLst>
            <a:ext uri="{FF2B5EF4-FFF2-40B4-BE49-F238E27FC236}">
              <a16:creationId xmlns:a16="http://schemas.microsoft.com/office/drawing/2014/main" xmlns=""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 name="188 CuadroTexto">
          <a:extLst>
            <a:ext uri="{FF2B5EF4-FFF2-40B4-BE49-F238E27FC236}">
              <a16:creationId xmlns:a16="http://schemas.microsoft.com/office/drawing/2014/main" xmlns=""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 name="189 CuadroTexto">
          <a:extLst>
            <a:ext uri="{FF2B5EF4-FFF2-40B4-BE49-F238E27FC236}">
              <a16:creationId xmlns:a16="http://schemas.microsoft.com/office/drawing/2014/main" xmlns=""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 name="190 CuadroTexto">
          <a:extLst>
            <a:ext uri="{FF2B5EF4-FFF2-40B4-BE49-F238E27FC236}">
              <a16:creationId xmlns:a16="http://schemas.microsoft.com/office/drawing/2014/main" xmlns=""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 name="191 CuadroTexto">
          <a:extLst>
            <a:ext uri="{FF2B5EF4-FFF2-40B4-BE49-F238E27FC236}">
              <a16:creationId xmlns:a16="http://schemas.microsoft.com/office/drawing/2014/main" xmlns=""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 name="192 CuadroTexto">
          <a:extLst>
            <a:ext uri="{FF2B5EF4-FFF2-40B4-BE49-F238E27FC236}">
              <a16:creationId xmlns:a16="http://schemas.microsoft.com/office/drawing/2014/main" xmlns=""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 name="193 CuadroTexto">
          <a:extLst>
            <a:ext uri="{FF2B5EF4-FFF2-40B4-BE49-F238E27FC236}">
              <a16:creationId xmlns:a16="http://schemas.microsoft.com/office/drawing/2014/main" xmlns=""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 name="194 CuadroTexto">
          <a:extLst>
            <a:ext uri="{FF2B5EF4-FFF2-40B4-BE49-F238E27FC236}">
              <a16:creationId xmlns:a16="http://schemas.microsoft.com/office/drawing/2014/main" xmlns=""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 name="195 CuadroTexto">
          <a:extLst>
            <a:ext uri="{FF2B5EF4-FFF2-40B4-BE49-F238E27FC236}">
              <a16:creationId xmlns:a16="http://schemas.microsoft.com/office/drawing/2014/main" xmlns=""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 name="196 CuadroTexto">
          <a:extLst>
            <a:ext uri="{FF2B5EF4-FFF2-40B4-BE49-F238E27FC236}">
              <a16:creationId xmlns:a16="http://schemas.microsoft.com/office/drawing/2014/main" xmlns=""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 name="197 CuadroTexto">
          <a:extLst>
            <a:ext uri="{FF2B5EF4-FFF2-40B4-BE49-F238E27FC236}">
              <a16:creationId xmlns:a16="http://schemas.microsoft.com/office/drawing/2014/main" xmlns=""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 name="198 CuadroTexto">
          <a:extLst>
            <a:ext uri="{FF2B5EF4-FFF2-40B4-BE49-F238E27FC236}">
              <a16:creationId xmlns:a16="http://schemas.microsoft.com/office/drawing/2014/main" xmlns=""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 name="199 CuadroTexto">
          <a:extLst>
            <a:ext uri="{FF2B5EF4-FFF2-40B4-BE49-F238E27FC236}">
              <a16:creationId xmlns:a16="http://schemas.microsoft.com/office/drawing/2014/main" xmlns=""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 name="200 CuadroTexto">
          <a:extLst>
            <a:ext uri="{FF2B5EF4-FFF2-40B4-BE49-F238E27FC236}">
              <a16:creationId xmlns:a16="http://schemas.microsoft.com/office/drawing/2014/main" xmlns=""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 name="201 CuadroTexto">
          <a:extLst>
            <a:ext uri="{FF2B5EF4-FFF2-40B4-BE49-F238E27FC236}">
              <a16:creationId xmlns:a16="http://schemas.microsoft.com/office/drawing/2014/main" xmlns=""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 name="202 CuadroTexto">
          <a:extLst>
            <a:ext uri="{FF2B5EF4-FFF2-40B4-BE49-F238E27FC236}">
              <a16:creationId xmlns:a16="http://schemas.microsoft.com/office/drawing/2014/main" xmlns=""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 name="203 CuadroTexto">
          <a:extLst>
            <a:ext uri="{FF2B5EF4-FFF2-40B4-BE49-F238E27FC236}">
              <a16:creationId xmlns:a16="http://schemas.microsoft.com/office/drawing/2014/main" xmlns=""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 name="204 CuadroTexto">
          <a:extLst>
            <a:ext uri="{FF2B5EF4-FFF2-40B4-BE49-F238E27FC236}">
              <a16:creationId xmlns:a16="http://schemas.microsoft.com/office/drawing/2014/main" xmlns=""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 name="205 CuadroTexto">
          <a:extLst>
            <a:ext uri="{FF2B5EF4-FFF2-40B4-BE49-F238E27FC236}">
              <a16:creationId xmlns:a16="http://schemas.microsoft.com/office/drawing/2014/main" xmlns=""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 name="206 CuadroTexto">
          <a:extLst>
            <a:ext uri="{FF2B5EF4-FFF2-40B4-BE49-F238E27FC236}">
              <a16:creationId xmlns:a16="http://schemas.microsoft.com/office/drawing/2014/main" xmlns=""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 name="207 CuadroTexto">
          <a:extLst>
            <a:ext uri="{FF2B5EF4-FFF2-40B4-BE49-F238E27FC236}">
              <a16:creationId xmlns:a16="http://schemas.microsoft.com/office/drawing/2014/main" xmlns=""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 name="208 CuadroTexto">
          <a:extLst>
            <a:ext uri="{FF2B5EF4-FFF2-40B4-BE49-F238E27FC236}">
              <a16:creationId xmlns:a16="http://schemas.microsoft.com/office/drawing/2014/main" xmlns=""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 name="209 CuadroTexto">
          <a:extLst>
            <a:ext uri="{FF2B5EF4-FFF2-40B4-BE49-F238E27FC236}">
              <a16:creationId xmlns:a16="http://schemas.microsoft.com/office/drawing/2014/main" xmlns=""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 name="210 CuadroTexto">
          <a:extLst>
            <a:ext uri="{FF2B5EF4-FFF2-40B4-BE49-F238E27FC236}">
              <a16:creationId xmlns:a16="http://schemas.microsoft.com/office/drawing/2014/main" xmlns=""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 name="211 CuadroTexto">
          <a:extLst>
            <a:ext uri="{FF2B5EF4-FFF2-40B4-BE49-F238E27FC236}">
              <a16:creationId xmlns:a16="http://schemas.microsoft.com/office/drawing/2014/main" xmlns=""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 name="212 CuadroTexto">
          <a:extLst>
            <a:ext uri="{FF2B5EF4-FFF2-40B4-BE49-F238E27FC236}">
              <a16:creationId xmlns:a16="http://schemas.microsoft.com/office/drawing/2014/main" xmlns=""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 name="213 CuadroTexto">
          <a:extLst>
            <a:ext uri="{FF2B5EF4-FFF2-40B4-BE49-F238E27FC236}">
              <a16:creationId xmlns:a16="http://schemas.microsoft.com/office/drawing/2014/main" xmlns=""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 name="214 CuadroTexto">
          <a:extLst>
            <a:ext uri="{FF2B5EF4-FFF2-40B4-BE49-F238E27FC236}">
              <a16:creationId xmlns:a16="http://schemas.microsoft.com/office/drawing/2014/main" xmlns=""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 name="215 CuadroTexto">
          <a:extLst>
            <a:ext uri="{FF2B5EF4-FFF2-40B4-BE49-F238E27FC236}">
              <a16:creationId xmlns:a16="http://schemas.microsoft.com/office/drawing/2014/main" xmlns=""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 name="216 CuadroTexto">
          <a:extLst>
            <a:ext uri="{FF2B5EF4-FFF2-40B4-BE49-F238E27FC236}">
              <a16:creationId xmlns:a16="http://schemas.microsoft.com/office/drawing/2014/main" xmlns=""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 name="217 CuadroTexto">
          <a:extLst>
            <a:ext uri="{FF2B5EF4-FFF2-40B4-BE49-F238E27FC236}">
              <a16:creationId xmlns:a16="http://schemas.microsoft.com/office/drawing/2014/main" xmlns=""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 name="218 CuadroTexto">
          <a:extLst>
            <a:ext uri="{FF2B5EF4-FFF2-40B4-BE49-F238E27FC236}">
              <a16:creationId xmlns:a16="http://schemas.microsoft.com/office/drawing/2014/main" xmlns=""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 name="219 CuadroTexto">
          <a:extLst>
            <a:ext uri="{FF2B5EF4-FFF2-40B4-BE49-F238E27FC236}">
              <a16:creationId xmlns:a16="http://schemas.microsoft.com/office/drawing/2014/main" xmlns=""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 name="220 CuadroTexto">
          <a:extLst>
            <a:ext uri="{FF2B5EF4-FFF2-40B4-BE49-F238E27FC236}">
              <a16:creationId xmlns:a16="http://schemas.microsoft.com/office/drawing/2014/main" xmlns=""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 name="221 CuadroTexto">
          <a:extLst>
            <a:ext uri="{FF2B5EF4-FFF2-40B4-BE49-F238E27FC236}">
              <a16:creationId xmlns:a16="http://schemas.microsoft.com/office/drawing/2014/main" xmlns=""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 name="222 CuadroTexto">
          <a:extLst>
            <a:ext uri="{FF2B5EF4-FFF2-40B4-BE49-F238E27FC236}">
              <a16:creationId xmlns:a16="http://schemas.microsoft.com/office/drawing/2014/main" xmlns=""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 name="223 CuadroTexto">
          <a:extLst>
            <a:ext uri="{FF2B5EF4-FFF2-40B4-BE49-F238E27FC236}">
              <a16:creationId xmlns:a16="http://schemas.microsoft.com/office/drawing/2014/main" xmlns=""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 name="224 CuadroTexto">
          <a:extLst>
            <a:ext uri="{FF2B5EF4-FFF2-40B4-BE49-F238E27FC236}">
              <a16:creationId xmlns:a16="http://schemas.microsoft.com/office/drawing/2014/main" xmlns=""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 name="225 CuadroTexto">
          <a:extLst>
            <a:ext uri="{FF2B5EF4-FFF2-40B4-BE49-F238E27FC236}">
              <a16:creationId xmlns:a16="http://schemas.microsoft.com/office/drawing/2014/main" xmlns=""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 name="226 CuadroTexto">
          <a:extLst>
            <a:ext uri="{FF2B5EF4-FFF2-40B4-BE49-F238E27FC236}">
              <a16:creationId xmlns:a16="http://schemas.microsoft.com/office/drawing/2014/main" xmlns=""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 name="227 CuadroTexto">
          <a:extLst>
            <a:ext uri="{FF2B5EF4-FFF2-40B4-BE49-F238E27FC236}">
              <a16:creationId xmlns:a16="http://schemas.microsoft.com/office/drawing/2014/main" xmlns=""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 name="228 CuadroTexto">
          <a:extLst>
            <a:ext uri="{FF2B5EF4-FFF2-40B4-BE49-F238E27FC236}">
              <a16:creationId xmlns:a16="http://schemas.microsoft.com/office/drawing/2014/main" xmlns=""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 name="229 CuadroTexto">
          <a:extLst>
            <a:ext uri="{FF2B5EF4-FFF2-40B4-BE49-F238E27FC236}">
              <a16:creationId xmlns:a16="http://schemas.microsoft.com/office/drawing/2014/main" xmlns=""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 name="230 CuadroTexto">
          <a:extLst>
            <a:ext uri="{FF2B5EF4-FFF2-40B4-BE49-F238E27FC236}">
              <a16:creationId xmlns:a16="http://schemas.microsoft.com/office/drawing/2014/main" xmlns=""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 name="231 CuadroTexto">
          <a:extLst>
            <a:ext uri="{FF2B5EF4-FFF2-40B4-BE49-F238E27FC236}">
              <a16:creationId xmlns:a16="http://schemas.microsoft.com/office/drawing/2014/main" xmlns=""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 name="232 CuadroTexto">
          <a:extLst>
            <a:ext uri="{FF2B5EF4-FFF2-40B4-BE49-F238E27FC236}">
              <a16:creationId xmlns:a16="http://schemas.microsoft.com/office/drawing/2014/main" xmlns=""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 name="233 CuadroTexto">
          <a:extLst>
            <a:ext uri="{FF2B5EF4-FFF2-40B4-BE49-F238E27FC236}">
              <a16:creationId xmlns:a16="http://schemas.microsoft.com/office/drawing/2014/main" xmlns=""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 name="234 CuadroTexto">
          <a:extLst>
            <a:ext uri="{FF2B5EF4-FFF2-40B4-BE49-F238E27FC236}">
              <a16:creationId xmlns:a16="http://schemas.microsoft.com/office/drawing/2014/main" xmlns=""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 name="235 CuadroTexto">
          <a:extLst>
            <a:ext uri="{FF2B5EF4-FFF2-40B4-BE49-F238E27FC236}">
              <a16:creationId xmlns:a16="http://schemas.microsoft.com/office/drawing/2014/main" xmlns=""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 name="236 CuadroTexto">
          <a:extLst>
            <a:ext uri="{FF2B5EF4-FFF2-40B4-BE49-F238E27FC236}">
              <a16:creationId xmlns:a16="http://schemas.microsoft.com/office/drawing/2014/main" xmlns=""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 name="237 CuadroTexto">
          <a:extLst>
            <a:ext uri="{FF2B5EF4-FFF2-40B4-BE49-F238E27FC236}">
              <a16:creationId xmlns:a16="http://schemas.microsoft.com/office/drawing/2014/main" xmlns=""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 name="238 CuadroTexto">
          <a:extLst>
            <a:ext uri="{FF2B5EF4-FFF2-40B4-BE49-F238E27FC236}">
              <a16:creationId xmlns:a16="http://schemas.microsoft.com/office/drawing/2014/main" xmlns=""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 name="239 CuadroTexto">
          <a:extLst>
            <a:ext uri="{FF2B5EF4-FFF2-40B4-BE49-F238E27FC236}">
              <a16:creationId xmlns:a16="http://schemas.microsoft.com/office/drawing/2014/main" xmlns=""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 name="240 CuadroTexto">
          <a:extLst>
            <a:ext uri="{FF2B5EF4-FFF2-40B4-BE49-F238E27FC236}">
              <a16:creationId xmlns:a16="http://schemas.microsoft.com/office/drawing/2014/main" xmlns=""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 name="241 CuadroTexto">
          <a:extLst>
            <a:ext uri="{FF2B5EF4-FFF2-40B4-BE49-F238E27FC236}">
              <a16:creationId xmlns:a16="http://schemas.microsoft.com/office/drawing/2014/main" xmlns=""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 name="242 CuadroTexto">
          <a:extLst>
            <a:ext uri="{FF2B5EF4-FFF2-40B4-BE49-F238E27FC236}">
              <a16:creationId xmlns:a16="http://schemas.microsoft.com/office/drawing/2014/main" xmlns=""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 name="243 CuadroTexto">
          <a:extLst>
            <a:ext uri="{FF2B5EF4-FFF2-40B4-BE49-F238E27FC236}">
              <a16:creationId xmlns:a16="http://schemas.microsoft.com/office/drawing/2014/main" xmlns=""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 name="244 CuadroTexto">
          <a:extLst>
            <a:ext uri="{FF2B5EF4-FFF2-40B4-BE49-F238E27FC236}">
              <a16:creationId xmlns:a16="http://schemas.microsoft.com/office/drawing/2014/main" xmlns=""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 name="245 CuadroTexto">
          <a:extLst>
            <a:ext uri="{FF2B5EF4-FFF2-40B4-BE49-F238E27FC236}">
              <a16:creationId xmlns:a16="http://schemas.microsoft.com/office/drawing/2014/main" xmlns=""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 name="246 CuadroTexto">
          <a:extLst>
            <a:ext uri="{FF2B5EF4-FFF2-40B4-BE49-F238E27FC236}">
              <a16:creationId xmlns:a16="http://schemas.microsoft.com/office/drawing/2014/main" xmlns=""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 name="247 CuadroTexto">
          <a:extLst>
            <a:ext uri="{FF2B5EF4-FFF2-40B4-BE49-F238E27FC236}">
              <a16:creationId xmlns:a16="http://schemas.microsoft.com/office/drawing/2014/main" xmlns=""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 name="248 CuadroTexto">
          <a:extLst>
            <a:ext uri="{FF2B5EF4-FFF2-40B4-BE49-F238E27FC236}">
              <a16:creationId xmlns:a16="http://schemas.microsoft.com/office/drawing/2014/main" xmlns=""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 name="249 CuadroTexto">
          <a:extLst>
            <a:ext uri="{FF2B5EF4-FFF2-40B4-BE49-F238E27FC236}">
              <a16:creationId xmlns:a16="http://schemas.microsoft.com/office/drawing/2014/main" xmlns=""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 name="250 CuadroTexto">
          <a:extLst>
            <a:ext uri="{FF2B5EF4-FFF2-40B4-BE49-F238E27FC236}">
              <a16:creationId xmlns:a16="http://schemas.microsoft.com/office/drawing/2014/main" xmlns=""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 name="251 CuadroTexto">
          <a:extLst>
            <a:ext uri="{FF2B5EF4-FFF2-40B4-BE49-F238E27FC236}">
              <a16:creationId xmlns:a16="http://schemas.microsoft.com/office/drawing/2014/main" xmlns=""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 name="252 CuadroTexto">
          <a:extLst>
            <a:ext uri="{FF2B5EF4-FFF2-40B4-BE49-F238E27FC236}">
              <a16:creationId xmlns:a16="http://schemas.microsoft.com/office/drawing/2014/main" xmlns=""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 name="253 CuadroTexto">
          <a:extLst>
            <a:ext uri="{FF2B5EF4-FFF2-40B4-BE49-F238E27FC236}">
              <a16:creationId xmlns:a16="http://schemas.microsoft.com/office/drawing/2014/main" xmlns=""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 name="254 CuadroTexto">
          <a:extLst>
            <a:ext uri="{FF2B5EF4-FFF2-40B4-BE49-F238E27FC236}">
              <a16:creationId xmlns:a16="http://schemas.microsoft.com/office/drawing/2014/main" xmlns=""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 name="255 CuadroTexto">
          <a:extLst>
            <a:ext uri="{FF2B5EF4-FFF2-40B4-BE49-F238E27FC236}">
              <a16:creationId xmlns:a16="http://schemas.microsoft.com/office/drawing/2014/main" xmlns=""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 name="256 CuadroTexto">
          <a:extLst>
            <a:ext uri="{FF2B5EF4-FFF2-40B4-BE49-F238E27FC236}">
              <a16:creationId xmlns:a16="http://schemas.microsoft.com/office/drawing/2014/main" xmlns=""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 name="257 CuadroTexto">
          <a:extLst>
            <a:ext uri="{FF2B5EF4-FFF2-40B4-BE49-F238E27FC236}">
              <a16:creationId xmlns:a16="http://schemas.microsoft.com/office/drawing/2014/main" xmlns=""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 name="258 CuadroTexto">
          <a:extLst>
            <a:ext uri="{FF2B5EF4-FFF2-40B4-BE49-F238E27FC236}">
              <a16:creationId xmlns:a16="http://schemas.microsoft.com/office/drawing/2014/main" xmlns=""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 name="259 CuadroTexto">
          <a:extLst>
            <a:ext uri="{FF2B5EF4-FFF2-40B4-BE49-F238E27FC236}">
              <a16:creationId xmlns:a16="http://schemas.microsoft.com/office/drawing/2014/main" xmlns=""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 name="260 CuadroTexto">
          <a:extLst>
            <a:ext uri="{FF2B5EF4-FFF2-40B4-BE49-F238E27FC236}">
              <a16:creationId xmlns:a16="http://schemas.microsoft.com/office/drawing/2014/main" xmlns=""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 name="261 CuadroTexto">
          <a:extLst>
            <a:ext uri="{FF2B5EF4-FFF2-40B4-BE49-F238E27FC236}">
              <a16:creationId xmlns:a16="http://schemas.microsoft.com/office/drawing/2014/main" xmlns=""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 name="262 CuadroTexto">
          <a:extLst>
            <a:ext uri="{FF2B5EF4-FFF2-40B4-BE49-F238E27FC236}">
              <a16:creationId xmlns:a16="http://schemas.microsoft.com/office/drawing/2014/main" xmlns=""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 name="263 CuadroTexto">
          <a:extLst>
            <a:ext uri="{FF2B5EF4-FFF2-40B4-BE49-F238E27FC236}">
              <a16:creationId xmlns:a16="http://schemas.microsoft.com/office/drawing/2014/main" xmlns=""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 name="264 CuadroTexto">
          <a:extLst>
            <a:ext uri="{FF2B5EF4-FFF2-40B4-BE49-F238E27FC236}">
              <a16:creationId xmlns:a16="http://schemas.microsoft.com/office/drawing/2014/main" xmlns=""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 name="265 CuadroTexto">
          <a:extLst>
            <a:ext uri="{FF2B5EF4-FFF2-40B4-BE49-F238E27FC236}">
              <a16:creationId xmlns:a16="http://schemas.microsoft.com/office/drawing/2014/main" xmlns=""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 name="266 CuadroTexto">
          <a:extLst>
            <a:ext uri="{FF2B5EF4-FFF2-40B4-BE49-F238E27FC236}">
              <a16:creationId xmlns:a16="http://schemas.microsoft.com/office/drawing/2014/main" xmlns=""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 name="267 CuadroTexto">
          <a:extLst>
            <a:ext uri="{FF2B5EF4-FFF2-40B4-BE49-F238E27FC236}">
              <a16:creationId xmlns:a16="http://schemas.microsoft.com/office/drawing/2014/main" xmlns=""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 name="268 CuadroTexto">
          <a:extLst>
            <a:ext uri="{FF2B5EF4-FFF2-40B4-BE49-F238E27FC236}">
              <a16:creationId xmlns:a16="http://schemas.microsoft.com/office/drawing/2014/main" xmlns="" id="{00000000-0008-0000-2000-00000D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 name="269 CuadroTexto">
          <a:extLst>
            <a:ext uri="{FF2B5EF4-FFF2-40B4-BE49-F238E27FC236}">
              <a16:creationId xmlns:a16="http://schemas.microsoft.com/office/drawing/2014/main" xmlns="" id="{00000000-0008-0000-2000-00000E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 name="270 CuadroTexto">
          <a:extLst>
            <a:ext uri="{FF2B5EF4-FFF2-40B4-BE49-F238E27FC236}">
              <a16:creationId xmlns:a16="http://schemas.microsoft.com/office/drawing/2014/main" xmlns="" id="{00000000-0008-0000-2000-00000F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 name="271 CuadroTexto">
          <a:extLst>
            <a:ext uri="{FF2B5EF4-FFF2-40B4-BE49-F238E27FC236}">
              <a16:creationId xmlns:a16="http://schemas.microsoft.com/office/drawing/2014/main" xmlns="" id="{00000000-0008-0000-2000-000010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 name="272 CuadroTexto">
          <a:extLst>
            <a:ext uri="{FF2B5EF4-FFF2-40B4-BE49-F238E27FC236}">
              <a16:creationId xmlns:a16="http://schemas.microsoft.com/office/drawing/2014/main" xmlns="" id="{00000000-0008-0000-2000-000011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 name="273 CuadroTexto">
          <a:extLst>
            <a:ext uri="{FF2B5EF4-FFF2-40B4-BE49-F238E27FC236}">
              <a16:creationId xmlns:a16="http://schemas.microsoft.com/office/drawing/2014/main" xmlns="" id="{00000000-0008-0000-2000-000012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 name="274 CuadroTexto">
          <a:extLst>
            <a:ext uri="{FF2B5EF4-FFF2-40B4-BE49-F238E27FC236}">
              <a16:creationId xmlns:a16="http://schemas.microsoft.com/office/drawing/2014/main" xmlns="" id="{00000000-0008-0000-2000-000013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 name="275 CuadroTexto">
          <a:extLst>
            <a:ext uri="{FF2B5EF4-FFF2-40B4-BE49-F238E27FC236}">
              <a16:creationId xmlns:a16="http://schemas.microsoft.com/office/drawing/2014/main" xmlns="" id="{00000000-0008-0000-2000-000014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 name="276 CuadroTexto">
          <a:extLst>
            <a:ext uri="{FF2B5EF4-FFF2-40B4-BE49-F238E27FC236}">
              <a16:creationId xmlns:a16="http://schemas.microsoft.com/office/drawing/2014/main" xmlns="" id="{00000000-0008-0000-2000-000015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 name="277 CuadroTexto">
          <a:extLst>
            <a:ext uri="{FF2B5EF4-FFF2-40B4-BE49-F238E27FC236}">
              <a16:creationId xmlns:a16="http://schemas.microsoft.com/office/drawing/2014/main" xmlns="" id="{00000000-0008-0000-2000-000016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 name="278 CuadroTexto">
          <a:extLst>
            <a:ext uri="{FF2B5EF4-FFF2-40B4-BE49-F238E27FC236}">
              <a16:creationId xmlns:a16="http://schemas.microsoft.com/office/drawing/2014/main" xmlns="" id="{00000000-0008-0000-2000-000017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 name="279 CuadroTexto">
          <a:extLst>
            <a:ext uri="{FF2B5EF4-FFF2-40B4-BE49-F238E27FC236}">
              <a16:creationId xmlns:a16="http://schemas.microsoft.com/office/drawing/2014/main" xmlns="" id="{00000000-0008-0000-2000-000018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 name="280 CuadroTexto">
          <a:extLst>
            <a:ext uri="{FF2B5EF4-FFF2-40B4-BE49-F238E27FC236}">
              <a16:creationId xmlns:a16="http://schemas.microsoft.com/office/drawing/2014/main" xmlns="" id="{00000000-0008-0000-2000-000019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 name="281 CuadroTexto">
          <a:extLst>
            <a:ext uri="{FF2B5EF4-FFF2-40B4-BE49-F238E27FC236}">
              <a16:creationId xmlns:a16="http://schemas.microsoft.com/office/drawing/2014/main" xmlns="" id="{00000000-0008-0000-2000-00001A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 name="282 CuadroTexto">
          <a:extLst>
            <a:ext uri="{FF2B5EF4-FFF2-40B4-BE49-F238E27FC236}">
              <a16:creationId xmlns:a16="http://schemas.microsoft.com/office/drawing/2014/main" xmlns="" id="{00000000-0008-0000-2000-00001B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 name="283 CuadroTexto">
          <a:extLst>
            <a:ext uri="{FF2B5EF4-FFF2-40B4-BE49-F238E27FC236}">
              <a16:creationId xmlns:a16="http://schemas.microsoft.com/office/drawing/2014/main" xmlns="" id="{00000000-0008-0000-2000-00001C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 name="284 CuadroTexto">
          <a:extLst>
            <a:ext uri="{FF2B5EF4-FFF2-40B4-BE49-F238E27FC236}">
              <a16:creationId xmlns:a16="http://schemas.microsoft.com/office/drawing/2014/main" xmlns="" id="{00000000-0008-0000-2000-00001D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 name="285 CuadroTexto">
          <a:extLst>
            <a:ext uri="{FF2B5EF4-FFF2-40B4-BE49-F238E27FC236}">
              <a16:creationId xmlns:a16="http://schemas.microsoft.com/office/drawing/2014/main" xmlns=""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 name="286 CuadroTexto">
          <a:extLst>
            <a:ext uri="{FF2B5EF4-FFF2-40B4-BE49-F238E27FC236}">
              <a16:creationId xmlns:a16="http://schemas.microsoft.com/office/drawing/2014/main" xmlns=""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 name="287 CuadroTexto">
          <a:extLst>
            <a:ext uri="{FF2B5EF4-FFF2-40B4-BE49-F238E27FC236}">
              <a16:creationId xmlns:a16="http://schemas.microsoft.com/office/drawing/2014/main" xmlns=""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 name="288 CuadroTexto">
          <a:extLst>
            <a:ext uri="{FF2B5EF4-FFF2-40B4-BE49-F238E27FC236}">
              <a16:creationId xmlns:a16="http://schemas.microsoft.com/office/drawing/2014/main" xmlns=""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 name="289 CuadroTexto">
          <a:extLst>
            <a:ext uri="{FF2B5EF4-FFF2-40B4-BE49-F238E27FC236}">
              <a16:creationId xmlns:a16="http://schemas.microsoft.com/office/drawing/2014/main" xmlns=""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 name="290 CuadroTexto">
          <a:extLst>
            <a:ext uri="{FF2B5EF4-FFF2-40B4-BE49-F238E27FC236}">
              <a16:creationId xmlns:a16="http://schemas.microsoft.com/office/drawing/2014/main" xmlns=""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 name="291 CuadroTexto">
          <a:extLst>
            <a:ext uri="{FF2B5EF4-FFF2-40B4-BE49-F238E27FC236}">
              <a16:creationId xmlns:a16="http://schemas.microsoft.com/office/drawing/2014/main" xmlns=""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 name="292 CuadroTexto">
          <a:extLst>
            <a:ext uri="{FF2B5EF4-FFF2-40B4-BE49-F238E27FC236}">
              <a16:creationId xmlns:a16="http://schemas.microsoft.com/office/drawing/2014/main" xmlns=""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 name="293 CuadroTexto">
          <a:extLst>
            <a:ext uri="{FF2B5EF4-FFF2-40B4-BE49-F238E27FC236}">
              <a16:creationId xmlns:a16="http://schemas.microsoft.com/office/drawing/2014/main" xmlns=""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 name="294 CuadroTexto">
          <a:extLst>
            <a:ext uri="{FF2B5EF4-FFF2-40B4-BE49-F238E27FC236}">
              <a16:creationId xmlns:a16="http://schemas.microsoft.com/office/drawing/2014/main" xmlns=""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 name="295 CuadroTexto">
          <a:extLst>
            <a:ext uri="{FF2B5EF4-FFF2-40B4-BE49-F238E27FC236}">
              <a16:creationId xmlns:a16="http://schemas.microsoft.com/office/drawing/2014/main" xmlns=""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 name="296 CuadroTexto">
          <a:extLst>
            <a:ext uri="{FF2B5EF4-FFF2-40B4-BE49-F238E27FC236}">
              <a16:creationId xmlns:a16="http://schemas.microsoft.com/office/drawing/2014/main" xmlns=""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 name="301 CuadroTexto">
          <a:extLst>
            <a:ext uri="{FF2B5EF4-FFF2-40B4-BE49-F238E27FC236}">
              <a16:creationId xmlns:a16="http://schemas.microsoft.com/office/drawing/2014/main" xmlns="" id="{00000000-0008-0000-2000-00002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 name="302 CuadroTexto">
          <a:extLst>
            <a:ext uri="{FF2B5EF4-FFF2-40B4-BE49-F238E27FC236}">
              <a16:creationId xmlns:a16="http://schemas.microsoft.com/office/drawing/2014/main" xmlns="" id="{00000000-0008-0000-2000-00002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 name="307 CuadroTexto">
          <a:extLst>
            <a:ext uri="{FF2B5EF4-FFF2-40B4-BE49-F238E27FC236}">
              <a16:creationId xmlns:a16="http://schemas.microsoft.com/office/drawing/2014/main" xmlns="" id="{00000000-0008-0000-2000-00002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 name="308 CuadroTexto">
          <a:extLst>
            <a:ext uri="{FF2B5EF4-FFF2-40B4-BE49-F238E27FC236}">
              <a16:creationId xmlns:a16="http://schemas.microsoft.com/office/drawing/2014/main" xmlns="" id="{00000000-0008-0000-2000-00002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 name="309 CuadroTexto">
          <a:extLst>
            <a:ext uri="{FF2B5EF4-FFF2-40B4-BE49-F238E27FC236}">
              <a16:creationId xmlns:a16="http://schemas.microsoft.com/office/drawing/2014/main" xmlns="" id="{00000000-0008-0000-2000-00002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 name="310 CuadroTexto">
          <a:extLst>
            <a:ext uri="{FF2B5EF4-FFF2-40B4-BE49-F238E27FC236}">
              <a16:creationId xmlns:a16="http://schemas.microsoft.com/office/drawing/2014/main" xmlns="" id="{00000000-0008-0000-2000-00002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 name="311 CuadroTexto">
          <a:extLst>
            <a:ext uri="{FF2B5EF4-FFF2-40B4-BE49-F238E27FC236}">
              <a16:creationId xmlns:a16="http://schemas.microsoft.com/office/drawing/2014/main" xmlns="" id="{00000000-0008-0000-2000-00003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 name="312 CuadroTexto">
          <a:extLst>
            <a:ext uri="{FF2B5EF4-FFF2-40B4-BE49-F238E27FC236}">
              <a16:creationId xmlns:a16="http://schemas.microsoft.com/office/drawing/2014/main" xmlns="" id="{00000000-0008-0000-2000-00003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 name="313 CuadroTexto">
          <a:extLst>
            <a:ext uri="{FF2B5EF4-FFF2-40B4-BE49-F238E27FC236}">
              <a16:creationId xmlns:a16="http://schemas.microsoft.com/office/drawing/2014/main" xmlns="" id="{00000000-0008-0000-2000-00003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 name="314 CuadroTexto">
          <a:extLst>
            <a:ext uri="{FF2B5EF4-FFF2-40B4-BE49-F238E27FC236}">
              <a16:creationId xmlns:a16="http://schemas.microsoft.com/office/drawing/2014/main" xmlns="" id="{00000000-0008-0000-2000-00003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 name="315 CuadroTexto">
          <a:extLst>
            <a:ext uri="{FF2B5EF4-FFF2-40B4-BE49-F238E27FC236}">
              <a16:creationId xmlns:a16="http://schemas.microsoft.com/office/drawing/2014/main" xmlns="" id="{00000000-0008-0000-2000-00003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 name="316 CuadroTexto">
          <a:extLst>
            <a:ext uri="{FF2B5EF4-FFF2-40B4-BE49-F238E27FC236}">
              <a16:creationId xmlns:a16="http://schemas.microsoft.com/office/drawing/2014/main" xmlns="" id="{00000000-0008-0000-2000-00003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 name="317 CuadroTexto">
          <a:extLst>
            <a:ext uri="{FF2B5EF4-FFF2-40B4-BE49-F238E27FC236}">
              <a16:creationId xmlns:a16="http://schemas.microsoft.com/office/drawing/2014/main" xmlns="" id="{00000000-0008-0000-2000-00003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 name="318 CuadroTexto">
          <a:extLst>
            <a:ext uri="{FF2B5EF4-FFF2-40B4-BE49-F238E27FC236}">
              <a16:creationId xmlns:a16="http://schemas.microsoft.com/office/drawing/2014/main" xmlns="" id="{00000000-0008-0000-2000-00003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 name="319 CuadroTexto">
          <a:extLst>
            <a:ext uri="{FF2B5EF4-FFF2-40B4-BE49-F238E27FC236}">
              <a16:creationId xmlns:a16="http://schemas.microsoft.com/office/drawing/2014/main" xmlns="" id="{00000000-0008-0000-2000-00003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 name="320 CuadroTexto">
          <a:extLst>
            <a:ext uri="{FF2B5EF4-FFF2-40B4-BE49-F238E27FC236}">
              <a16:creationId xmlns:a16="http://schemas.microsoft.com/office/drawing/2014/main" xmlns="" id="{00000000-0008-0000-2000-00003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 name="321 CuadroTexto">
          <a:extLst>
            <a:ext uri="{FF2B5EF4-FFF2-40B4-BE49-F238E27FC236}">
              <a16:creationId xmlns:a16="http://schemas.microsoft.com/office/drawing/2014/main" xmlns="" id="{00000000-0008-0000-2000-00003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 name="322 CuadroTexto">
          <a:extLst>
            <a:ext uri="{FF2B5EF4-FFF2-40B4-BE49-F238E27FC236}">
              <a16:creationId xmlns:a16="http://schemas.microsoft.com/office/drawing/2014/main" xmlns="" id="{00000000-0008-0000-2000-00003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 name="323 CuadroTexto">
          <a:extLst>
            <a:ext uri="{FF2B5EF4-FFF2-40B4-BE49-F238E27FC236}">
              <a16:creationId xmlns:a16="http://schemas.microsoft.com/office/drawing/2014/main" xmlns="" id="{00000000-0008-0000-2000-00003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 name="324 CuadroTexto">
          <a:extLst>
            <a:ext uri="{FF2B5EF4-FFF2-40B4-BE49-F238E27FC236}">
              <a16:creationId xmlns:a16="http://schemas.microsoft.com/office/drawing/2014/main" xmlns="" id="{00000000-0008-0000-2000-00003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 name="325 CuadroTexto">
          <a:extLst>
            <a:ext uri="{FF2B5EF4-FFF2-40B4-BE49-F238E27FC236}">
              <a16:creationId xmlns:a16="http://schemas.microsoft.com/office/drawing/2014/main" xmlns="" id="{00000000-0008-0000-2000-00003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 name="326 CuadroTexto">
          <a:extLst>
            <a:ext uri="{FF2B5EF4-FFF2-40B4-BE49-F238E27FC236}">
              <a16:creationId xmlns:a16="http://schemas.microsoft.com/office/drawing/2014/main" xmlns="" id="{00000000-0008-0000-2000-00003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 name="327 CuadroTexto">
          <a:extLst>
            <a:ext uri="{FF2B5EF4-FFF2-40B4-BE49-F238E27FC236}">
              <a16:creationId xmlns:a16="http://schemas.microsoft.com/office/drawing/2014/main" xmlns="" id="{00000000-0008-0000-2000-00004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 name="328 CuadroTexto">
          <a:extLst>
            <a:ext uri="{FF2B5EF4-FFF2-40B4-BE49-F238E27FC236}">
              <a16:creationId xmlns:a16="http://schemas.microsoft.com/office/drawing/2014/main" xmlns="" id="{00000000-0008-0000-2000-00004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 name="329 CuadroTexto">
          <a:extLst>
            <a:ext uri="{FF2B5EF4-FFF2-40B4-BE49-F238E27FC236}">
              <a16:creationId xmlns:a16="http://schemas.microsoft.com/office/drawing/2014/main" xmlns="" id="{00000000-0008-0000-2000-00004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 name="330 CuadroTexto">
          <a:extLst>
            <a:ext uri="{FF2B5EF4-FFF2-40B4-BE49-F238E27FC236}">
              <a16:creationId xmlns:a16="http://schemas.microsoft.com/office/drawing/2014/main" xmlns="" id="{00000000-0008-0000-2000-00004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 name="331 CuadroTexto">
          <a:extLst>
            <a:ext uri="{FF2B5EF4-FFF2-40B4-BE49-F238E27FC236}">
              <a16:creationId xmlns:a16="http://schemas.microsoft.com/office/drawing/2014/main" xmlns="" id="{00000000-0008-0000-2000-00004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 name="332 CuadroTexto">
          <a:extLst>
            <a:ext uri="{FF2B5EF4-FFF2-40B4-BE49-F238E27FC236}">
              <a16:creationId xmlns:a16="http://schemas.microsoft.com/office/drawing/2014/main" xmlns="" id="{00000000-0008-0000-2000-00004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 name="333 CuadroTexto">
          <a:extLst>
            <a:ext uri="{FF2B5EF4-FFF2-40B4-BE49-F238E27FC236}">
              <a16:creationId xmlns:a16="http://schemas.microsoft.com/office/drawing/2014/main" xmlns="" id="{00000000-0008-0000-2000-00004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 name="334 CuadroTexto">
          <a:extLst>
            <a:ext uri="{FF2B5EF4-FFF2-40B4-BE49-F238E27FC236}">
              <a16:creationId xmlns:a16="http://schemas.microsoft.com/office/drawing/2014/main" xmlns="" id="{00000000-0008-0000-2000-00004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 name="335 CuadroTexto">
          <a:extLst>
            <a:ext uri="{FF2B5EF4-FFF2-40B4-BE49-F238E27FC236}">
              <a16:creationId xmlns:a16="http://schemas.microsoft.com/office/drawing/2014/main" xmlns="" id="{00000000-0008-0000-2000-00004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 name="336 CuadroTexto">
          <a:extLst>
            <a:ext uri="{FF2B5EF4-FFF2-40B4-BE49-F238E27FC236}">
              <a16:creationId xmlns:a16="http://schemas.microsoft.com/office/drawing/2014/main" xmlns="" id="{00000000-0008-0000-2000-00004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 name="337 CuadroTexto">
          <a:extLst>
            <a:ext uri="{FF2B5EF4-FFF2-40B4-BE49-F238E27FC236}">
              <a16:creationId xmlns:a16="http://schemas.microsoft.com/office/drawing/2014/main" xmlns="" id="{00000000-0008-0000-2000-00004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 name="338 CuadroTexto">
          <a:extLst>
            <a:ext uri="{FF2B5EF4-FFF2-40B4-BE49-F238E27FC236}">
              <a16:creationId xmlns:a16="http://schemas.microsoft.com/office/drawing/2014/main" xmlns="" id="{00000000-0008-0000-2000-00004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 name="339 CuadroTexto">
          <a:extLst>
            <a:ext uri="{FF2B5EF4-FFF2-40B4-BE49-F238E27FC236}">
              <a16:creationId xmlns:a16="http://schemas.microsoft.com/office/drawing/2014/main" xmlns="" id="{00000000-0008-0000-2000-00004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 name="340 CuadroTexto">
          <a:extLst>
            <a:ext uri="{FF2B5EF4-FFF2-40B4-BE49-F238E27FC236}">
              <a16:creationId xmlns:a16="http://schemas.microsoft.com/office/drawing/2014/main" xmlns="" id="{00000000-0008-0000-2000-00004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 name="341 CuadroTexto">
          <a:extLst>
            <a:ext uri="{FF2B5EF4-FFF2-40B4-BE49-F238E27FC236}">
              <a16:creationId xmlns:a16="http://schemas.microsoft.com/office/drawing/2014/main" xmlns="" id="{00000000-0008-0000-2000-00004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 name="342 CuadroTexto">
          <a:extLst>
            <a:ext uri="{FF2B5EF4-FFF2-40B4-BE49-F238E27FC236}">
              <a16:creationId xmlns:a16="http://schemas.microsoft.com/office/drawing/2014/main" xmlns="" id="{00000000-0008-0000-2000-00004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 name="343 CuadroTexto">
          <a:extLst>
            <a:ext uri="{FF2B5EF4-FFF2-40B4-BE49-F238E27FC236}">
              <a16:creationId xmlns:a16="http://schemas.microsoft.com/office/drawing/2014/main" xmlns="" id="{00000000-0008-0000-2000-00005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 name="344 CuadroTexto">
          <a:extLst>
            <a:ext uri="{FF2B5EF4-FFF2-40B4-BE49-F238E27FC236}">
              <a16:creationId xmlns:a16="http://schemas.microsoft.com/office/drawing/2014/main" xmlns="" id="{00000000-0008-0000-2000-00005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 name="345 CuadroTexto">
          <a:extLst>
            <a:ext uri="{FF2B5EF4-FFF2-40B4-BE49-F238E27FC236}">
              <a16:creationId xmlns:a16="http://schemas.microsoft.com/office/drawing/2014/main" xmlns="" id="{00000000-0008-0000-2000-00005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 name="346 CuadroTexto">
          <a:extLst>
            <a:ext uri="{FF2B5EF4-FFF2-40B4-BE49-F238E27FC236}">
              <a16:creationId xmlns:a16="http://schemas.microsoft.com/office/drawing/2014/main" xmlns="" id="{00000000-0008-0000-2000-00005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 name="347 CuadroTexto">
          <a:extLst>
            <a:ext uri="{FF2B5EF4-FFF2-40B4-BE49-F238E27FC236}">
              <a16:creationId xmlns:a16="http://schemas.microsoft.com/office/drawing/2014/main" xmlns="" id="{00000000-0008-0000-2000-00005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 name="348 CuadroTexto">
          <a:extLst>
            <a:ext uri="{FF2B5EF4-FFF2-40B4-BE49-F238E27FC236}">
              <a16:creationId xmlns:a16="http://schemas.microsoft.com/office/drawing/2014/main" xmlns="" id="{00000000-0008-0000-2000-00005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 name="349 CuadroTexto">
          <a:extLst>
            <a:ext uri="{FF2B5EF4-FFF2-40B4-BE49-F238E27FC236}">
              <a16:creationId xmlns:a16="http://schemas.microsoft.com/office/drawing/2014/main" xmlns="" id="{00000000-0008-0000-2000-00005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 name="350 CuadroTexto">
          <a:extLst>
            <a:ext uri="{FF2B5EF4-FFF2-40B4-BE49-F238E27FC236}">
              <a16:creationId xmlns:a16="http://schemas.microsoft.com/office/drawing/2014/main" xmlns="" id="{00000000-0008-0000-2000-00005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 name="351 CuadroTexto">
          <a:extLst>
            <a:ext uri="{FF2B5EF4-FFF2-40B4-BE49-F238E27FC236}">
              <a16:creationId xmlns:a16="http://schemas.microsoft.com/office/drawing/2014/main" xmlns="" id="{00000000-0008-0000-2000-00005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 name="352 CuadroTexto">
          <a:extLst>
            <a:ext uri="{FF2B5EF4-FFF2-40B4-BE49-F238E27FC236}">
              <a16:creationId xmlns:a16="http://schemas.microsoft.com/office/drawing/2014/main" xmlns="" id="{00000000-0008-0000-2000-00005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 name="353 CuadroTexto">
          <a:extLst>
            <a:ext uri="{FF2B5EF4-FFF2-40B4-BE49-F238E27FC236}">
              <a16:creationId xmlns:a16="http://schemas.microsoft.com/office/drawing/2014/main" xmlns="" id="{00000000-0008-0000-2000-00005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 name="354 CuadroTexto">
          <a:extLst>
            <a:ext uri="{FF2B5EF4-FFF2-40B4-BE49-F238E27FC236}">
              <a16:creationId xmlns:a16="http://schemas.microsoft.com/office/drawing/2014/main" xmlns="" id="{00000000-0008-0000-2000-00005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 name="355 CuadroTexto">
          <a:extLst>
            <a:ext uri="{FF2B5EF4-FFF2-40B4-BE49-F238E27FC236}">
              <a16:creationId xmlns:a16="http://schemas.microsoft.com/office/drawing/2014/main" xmlns="" id="{00000000-0008-0000-2000-00005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 name="356 CuadroTexto">
          <a:extLst>
            <a:ext uri="{FF2B5EF4-FFF2-40B4-BE49-F238E27FC236}">
              <a16:creationId xmlns:a16="http://schemas.microsoft.com/office/drawing/2014/main" xmlns="" id="{00000000-0008-0000-2000-00005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 name="357 CuadroTexto">
          <a:extLst>
            <a:ext uri="{FF2B5EF4-FFF2-40B4-BE49-F238E27FC236}">
              <a16:creationId xmlns:a16="http://schemas.microsoft.com/office/drawing/2014/main" xmlns="" id="{00000000-0008-0000-2000-00005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 name="358 CuadroTexto">
          <a:extLst>
            <a:ext uri="{FF2B5EF4-FFF2-40B4-BE49-F238E27FC236}">
              <a16:creationId xmlns:a16="http://schemas.microsoft.com/office/drawing/2014/main" xmlns="" id="{00000000-0008-0000-2000-00005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 name="359 CuadroTexto">
          <a:extLst>
            <a:ext uri="{FF2B5EF4-FFF2-40B4-BE49-F238E27FC236}">
              <a16:creationId xmlns:a16="http://schemas.microsoft.com/office/drawing/2014/main" xmlns="" id="{00000000-0008-0000-2000-00006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 name="360 CuadroTexto">
          <a:extLst>
            <a:ext uri="{FF2B5EF4-FFF2-40B4-BE49-F238E27FC236}">
              <a16:creationId xmlns:a16="http://schemas.microsoft.com/office/drawing/2014/main" xmlns="" id="{00000000-0008-0000-2000-00006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 name="361 CuadroTexto">
          <a:extLst>
            <a:ext uri="{FF2B5EF4-FFF2-40B4-BE49-F238E27FC236}">
              <a16:creationId xmlns:a16="http://schemas.microsoft.com/office/drawing/2014/main" xmlns="" id="{00000000-0008-0000-2000-00006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 name="362 CuadroTexto">
          <a:extLst>
            <a:ext uri="{FF2B5EF4-FFF2-40B4-BE49-F238E27FC236}">
              <a16:creationId xmlns:a16="http://schemas.microsoft.com/office/drawing/2014/main" xmlns="" id="{00000000-0008-0000-2000-00006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 name="363 CuadroTexto">
          <a:extLst>
            <a:ext uri="{FF2B5EF4-FFF2-40B4-BE49-F238E27FC236}">
              <a16:creationId xmlns:a16="http://schemas.microsoft.com/office/drawing/2014/main" xmlns="" id="{00000000-0008-0000-2000-00006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 name="364 CuadroTexto">
          <a:extLst>
            <a:ext uri="{FF2B5EF4-FFF2-40B4-BE49-F238E27FC236}">
              <a16:creationId xmlns:a16="http://schemas.microsoft.com/office/drawing/2014/main" xmlns="" id="{00000000-0008-0000-2000-00006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 name="365 CuadroTexto">
          <a:extLst>
            <a:ext uri="{FF2B5EF4-FFF2-40B4-BE49-F238E27FC236}">
              <a16:creationId xmlns:a16="http://schemas.microsoft.com/office/drawing/2014/main" xmlns="" id="{00000000-0008-0000-2000-00006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 name="366 CuadroTexto">
          <a:extLst>
            <a:ext uri="{FF2B5EF4-FFF2-40B4-BE49-F238E27FC236}">
              <a16:creationId xmlns:a16="http://schemas.microsoft.com/office/drawing/2014/main" xmlns="" id="{00000000-0008-0000-2000-00006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 name="367 CuadroTexto">
          <a:extLst>
            <a:ext uri="{FF2B5EF4-FFF2-40B4-BE49-F238E27FC236}">
              <a16:creationId xmlns:a16="http://schemas.microsoft.com/office/drawing/2014/main" xmlns="" id="{00000000-0008-0000-2000-00006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 name="368 CuadroTexto">
          <a:extLst>
            <a:ext uri="{FF2B5EF4-FFF2-40B4-BE49-F238E27FC236}">
              <a16:creationId xmlns:a16="http://schemas.microsoft.com/office/drawing/2014/main" xmlns="" id="{00000000-0008-0000-2000-00006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 name="369 CuadroTexto">
          <a:extLst>
            <a:ext uri="{FF2B5EF4-FFF2-40B4-BE49-F238E27FC236}">
              <a16:creationId xmlns:a16="http://schemas.microsoft.com/office/drawing/2014/main" xmlns="" id="{00000000-0008-0000-2000-00006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 name="370 CuadroTexto">
          <a:extLst>
            <a:ext uri="{FF2B5EF4-FFF2-40B4-BE49-F238E27FC236}">
              <a16:creationId xmlns:a16="http://schemas.microsoft.com/office/drawing/2014/main" xmlns="" id="{00000000-0008-0000-2000-00006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 name="371 CuadroTexto">
          <a:extLst>
            <a:ext uri="{FF2B5EF4-FFF2-40B4-BE49-F238E27FC236}">
              <a16:creationId xmlns:a16="http://schemas.microsoft.com/office/drawing/2014/main" xmlns="" id="{00000000-0008-0000-2000-00006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 name="372 CuadroTexto">
          <a:extLst>
            <a:ext uri="{FF2B5EF4-FFF2-40B4-BE49-F238E27FC236}">
              <a16:creationId xmlns:a16="http://schemas.microsoft.com/office/drawing/2014/main" xmlns="" id="{00000000-0008-0000-2000-00006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 name="373 CuadroTexto">
          <a:extLst>
            <a:ext uri="{FF2B5EF4-FFF2-40B4-BE49-F238E27FC236}">
              <a16:creationId xmlns:a16="http://schemas.microsoft.com/office/drawing/2014/main" xmlns="" id="{00000000-0008-0000-2000-00006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 name="374 CuadroTexto">
          <a:extLst>
            <a:ext uri="{FF2B5EF4-FFF2-40B4-BE49-F238E27FC236}">
              <a16:creationId xmlns:a16="http://schemas.microsoft.com/office/drawing/2014/main" xmlns="" id="{00000000-0008-0000-2000-00006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 name="375 CuadroTexto">
          <a:extLst>
            <a:ext uri="{FF2B5EF4-FFF2-40B4-BE49-F238E27FC236}">
              <a16:creationId xmlns:a16="http://schemas.microsoft.com/office/drawing/2014/main" xmlns="" id="{00000000-0008-0000-2000-00007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 name="376 CuadroTexto">
          <a:extLst>
            <a:ext uri="{FF2B5EF4-FFF2-40B4-BE49-F238E27FC236}">
              <a16:creationId xmlns:a16="http://schemas.microsoft.com/office/drawing/2014/main" xmlns="" id="{00000000-0008-0000-2000-00007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 name="377 CuadroTexto">
          <a:extLst>
            <a:ext uri="{FF2B5EF4-FFF2-40B4-BE49-F238E27FC236}">
              <a16:creationId xmlns:a16="http://schemas.microsoft.com/office/drawing/2014/main" xmlns="" id="{00000000-0008-0000-2000-00007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 name="378 CuadroTexto">
          <a:extLst>
            <a:ext uri="{FF2B5EF4-FFF2-40B4-BE49-F238E27FC236}">
              <a16:creationId xmlns:a16="http://schemas.microsoft.com/office/drawing/2014/main" xmlns="" id="{00000000-0008-0000-2000-00007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 name="379 CuadroTexto">
          <a:extLst>
            <a:ext uri="{FF2B5EF4-FFF2-40B4-BE49-F238E27FC236}">
              <a16:creationId xmlns:a16="http://schemas.microsoft.com/office/drawing/2014/main" xmlns="" id="{00000000-0008-0000-2000-00007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 name="380 CuadroTexto">
          <a:extLst>
            <a:ext uri="{FF2B5EF4-FFF2-40B4-BE49-F238E27FC236}">
              <a16:creationId xmlns:a16="http://schemas.microsoft.com/office/drawing/2014/main" xmlns="" id="{00000000-0008-0000-2000-00007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 name="381 CuadroTexto">
          <a:extLst>
            <a:ext uri="{FF2B5EF4-FFF2-40B4-BE49-F238E27FC236}">
              <a16:creationId xmlns:a16="http://schemas.microsoft.com/office/drawing/2014/main" xmlns="" id="{00000000-0008-0000-2000-00007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 name="382 CuadroTexto">
          <a:extLst>
            <a:ext uri="{FF2B5EF4-FFF2-40B4-BE49-F238E27FC236}">
              <a16:creationId xmlns:a16="http://schemas.microsoft.com/office/drawing/2014/main" xmlns="" id="{00000000-0008-0000-2000-00007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 name="383 CuadroTexto">
          <a:extLst>
            <a:ext uri="{FF2B5EF4-FFF2-40B4-BE49-F238E27FC236}">
              <a16:creationId xmlns:a16="http://schemas.microsoft.com/office/drawing/2014/main" xmlns="" id="{00000000-0008-0000-2000-00007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 name="384 CuadroTexto">
          <a:extLst>
            <a:ext uri="{FF2B5EF4-FFF2-40B4-BE49-F238E27FC236}">
              <a16:creationId xmlns:a16="http://schemas.microsoft.com/office/drawing/2014/main" xmlns="" id="{00000000-0008-0000-2000-00007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 name="385 CuadroTexto">
          <a:extLst>
            <a:ext uri="{FF2B5EF4-FFF2-40B4-BE49-F238E27FC236}">
              <a16:creationId xmlns:a16="http://schemas.microsoft.com/office/drawing/2014/main" xmlns="" id="{00000000-0008-0000-2000-00007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 name="386 CuadroTexto">
          <a:extLst>
            <a:ext uri="{FF2B5EF4-FFF2-40B4-BE49-F238E27FC236}">
              <a16:creationId xmlns:a16="http://schemas.microsoft.com/office/drawing/2014/main" xmlns="" id="{00000000-0008-0000-2000-00007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 name="387 CuadroTexto">
          <a:extLst>
            <a:ext uri="{FF2B5EF4-FFF2-40B4-BE49-F238E27FC236}">
              <a16:creationId xmlns:a16="http://schemas.microsoft.com/office/drawing/2014/main" xmlns="" id="{00000000-0008-0000-2000-00007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 name="388 CuadroTexto">
          <a:extLst>
            <a:ext uri="{FF2B5EF4-FFF2-40B4-BE49-F238E27FC236}">
              <a16:creationId xmlns:a16="http://schemas.microsoft.com/office/drawing/2014/main" xmlns="" id="{00000000-0008-0000-2000-00007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 name="389 CuadroTexto">
          <a:extLst>
            <a:ext uri="{FF2B5EF4-FFF2-40B4-BE49-F238E27FC236}">
              <a16:creationId xmlns:a16="http://schemas.microsoft.com/office/drawing/2014/main" xmlns="" id="{00000000-0008-0000-2000-00007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 name="390 CuadroTexto">
          <a:extLst>
            <a:ext uri="{FF2B5EF4-FFF2-40B4-BE49-F238E27FC236}">
              <a16:creationId xmlns:a16="http://schemas.microsoft.com/office/drawing/2014/main" xmlns="" id="{00000000-0008-0000-2000-00007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 name="391 CuadroTexto">
          <a:extLst>
            <a:ext uri="{FF2B5EF4-FFF2-40B4-BE49-F238E27FC236}">
              <a16:creationId xmlns:a16="http://schemas.microsoft.com/office/drawing/2014/main" xmlns="" id="{00000000-0008-0000-2000-00008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 name="392 CuadroTexto">
          <a:extLst>
            <a:ext uri="{FF2B5EF4-FFF2-40B4-BE49-F238E27FC236}">
              <a16:creationId xmlns:a16="http://schemas.microsoft.com/office/drawing/2014/main" xmlns="" id="{00000000-0008-0000-2000-00008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 name="393 CuadroTexto">
          <a:extLst>
            <a:ext uri="{FF2B5EF4-FFF2-40B4-BE49-F238E27FC236}">
              <a16:creationId xmlns:a16="http://schemas.microsoft.com/office/drawing/2014/main" xmlns="" id="{00000000-0008-0000-2000-00008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 name="394 CuadroTexto">
          <a:extLst>
            <a:ext uri="{FF2B5EF4-FFF2-40B4-BE49-F238E27FC236}">
              <a16:creationId xmlns:a16="http://schemas.microsoft.com/office/drawing/2014/main" xmlns="" id="{00000000-0008-0000-2000-00008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 name="395 CuadroTexto">
          <a:extLst>
            <a:ext uri="{FF2B5EF4-FFF2-40B4-BE49-F238E27FC236}">
              <a16:creationId xmlns:a16="http://schemas.microsoft.com/office/drawing/2014/main" xmlns="" id="{00000000-0008-0000-2000-00008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 name="396 CuadroTexto">
          <a:extLst>
            <a:ext uri="{FF2B5EF4-FFF2-40B4-BE49-F238E27FC236}">
              <a16:creationId xmlns:a16="http://schemas.microsoft.com/office/drawing/2014/main" xmlns="" id="{00000000-0008-0000-2000-00008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 name="397 CuadroTexto">
          <a:extLst>
            <a:ext uri="{FF2B5EF4-FFF2-40B4-BE49-F238E27FC236}">
              <a16:creationId xmlns:a16="http://schemas.microsoft.com/office/drawing/2014/main" xmlns="" id="{00000000-0008-0000-2000-00008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 name="398 CuadroTexto">
          <a:extLst>
            <a:ext uri="{FF2B5EF4-FFF2-40B4-BE49-F238E27FC236}">
              <a16:creationId xmlns:a16="http://schemas.microsoft.com/office/drawing/2014/main" xmlns="" id="{00000000-0008-0000-2000-00008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 name="399 CuadroTexto">
          <a:extLst>
            <a:ext uri="{FF2B5EF4-FFF2-40B4-BE49-F238E27FC236}">
              <a16:creationId xmlns:a16="http://schemas.microsoft.com/office/drawing/2014/main" xmlns="" id="{00000000-0008-0000-2000-00008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 name="400 CuadroTexto">
          <a:extLst>
            <a:ext uri="{FF2B5EF4-FFF2-40B4-BE49-F238E27FC236}">
              <a16:creationId xmlns:a16="http://schemas.microsoft.com/office/drawing/2014/main" xmlns="" id="{00000000-0008-0000-2000-00008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 name="401 CuadroTexto">
          <a:extLst>
            <a:ext uri="{FF2B5EF4-FFF2-40B4-BE49-F238E27FC236}">
              <a16:creationId xmlns:a16="http://schemas.microsoft.com/office/drawing/2014/main" xmlns="" id="{00000000-0008-0000-2000-00008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 name="402 CuadroTexto">
          <a:extLst>
            <a:ext uri="{FF2B5EF4-FFF2-40B4-BE49-F238E27FC236}">
              <a16:creationId xmlns:a16="http://schemas.microsoft.com/office/drawing/2014/main" xmlns="" id="{00000000-0008-0000-2000-00008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 name="403 CuadroTexto">
          <a:extLst>
            <a:ext uri="{FF2B5EF4-FFF2-40B4-BE49-F238E27FC236}">
              <a16:creationId xmlns:a16="http://schemas.microsoft.com/office/drawing/2014/main" xmlns="" id="{00000000-0008-0000-2000-00008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 name="404 CuadroTexto">
          <a:extLst>
            <a:ext uri="{FF2B5EF4-FFF2-40B4-BE49-F238E27FC236}">
              <a16:creationId xmlns:a16="http://schemas.microsoft.com/office/drawing/2014/main" xmlns="" id="{00000000-0008-0000-2000-00008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 name="405 CuadroTexto">
          <a:extLst>
            <a:ext uri="{FF2B5EF4-FFF2-40B4-BE49-F238E27FC236}">
              <a16:creationId xmlns:a16="http://schemas.microsoft.com/office/drawing/2014/main" xmlns="" id="{00000000-0008-0000-2000-00008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 name="406 CuadroTexto">
          <a:extLst>
            <a:ext uri="{FF2B5EF4-FFF2-40B4-BE49-F238E27FC236}">
              <a16:creationId xmlns:a16="http://schemas.microsoft.com/office/drawing/2014/main" xmlns="" id="{00000000-0008-0000-2000-00008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 name="407 CuadroTexto">
          <a:extLst>
            <a:ext uri="{FF2B5EF4-FFF2-40B4-BE49-F238E27FC236}">
              <a16:creationId xmlns:a16="http://schemas.microsoft.com/office/drawing/2014/main" xmlns="" id="{00000000-0008-0000-2000-00009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 name="408 CuadroTexto">
          <a:extLst>
            <a:ext uri="{FF2B5EF4-FFF2-40B4-BE49-F238E27FC236}">
              <a16:creationId xmlns:a16="http://schemas.microsoft.com/office/drawing/2014/main" xmlns="" id="{00000000-0008-0000-2000-00009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 name="409 CuadroTexto">
          <a:extLst>
            <a:ext uri="{FF2B5EF4-FFF2-40B4-BE49-F238E27FC236}">
              <a16:creationId xmlns:a16="http://schemas.microsoft.com/office/drawing/2014/main" xmlns="" id="{00000000-0008-0000-2000-00009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 name="410 CuadroTexto">
          <a:extLst>
            <a:ext uri="{FF2B5EF4-FFF2-40B4-BE49-F238E27FC236}">
              <a16:creationId xmlns:a16="http://schemas.microsoft.com/office/drawing/2014/main" xmlns="" id="{00000000-0008-0000-2000-00009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 name="411 CuadroTexto">
          <a:extLst>
            <a:ext uri="{FF2B5EF4-FFF2-40B4-BE49-F238E27FC236}">
              <a16:creationId xmlns:a16="http://schemas.microsoft.com/office/drawing/2014/main" xmlns="" id="{00000000-0008-0000-2000-00009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 name="412 CuadroTexto">
          <a:extLst>
            <a:ext uri="{FF2B5EF4-FFF2-40B4-BE49-F238E27FC236}">
              <a16:creationId xmlns:a16="http://schemas.microsoft.com/office/drawing/2014/main" xmlns="" id="{00000000-0008-0000-2000-00009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 name="413 CuadroTexto">
          <a:extLst>
            <a:ext uri="{FF2B5EF4-FFF2-40B4-BE49-F238E27FC236}">
              <a16:creationId xmlns:a16="http://schemas.microsoft.com/office/drawing/2014/main" xmlns="" id="{00000000-0008-0000-2000-00009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 name="414 CuadroTexto">
          <a:extLst>
            <a:ext uri="{FF2B5EF4-FFF2-40B4-BE49-F238E27FC236}">
              <a16:creationId xmlns:a16="http://schemas.microsoft.com/office/drawing/2014/main" xmlns="" id="{00000000-0008-0000-2000-00009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 name="415 CuadroTexto">
          <a:extLst>
            <a:ext uri="{FF2B5EF4-FFF2-40B4-BE49-F238E27FC236}">
              <a16:creationId xmlns:a16="http://schemas.microsoft.com/office/drawing/2014/main" xmlns="" id="{00000000-0008-0000-2000-00009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 name="416 CuadroTexto">
          <a:extLst>
            <a:ext uri="{FF2B5EF4-FFF2-40B4-BE49-F238E27FC236}">
              <a16:creationId xmlns:a16="http://schemas.microsoft.com/office/drawing/2014/main" xmlns="" id="{00000000-0008-0000-2000-00009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 name="417 CuadroTexto">
          <a:extLst>
            <a:ext uri="{FF2B5EF4-FFF2-40B4-BE49-F238E27FC236}">
              <a16:creationId xmlns:a16="http://schemas.microsoft.com/office/drawing/2014/main" xmlns="" id="{00000000-0008-0000-2000-00009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 name="418 CuadroTexto">
          <a:extLst>
            <a:ext uri="{FF2B5EF4-FFF2-40B4-BE49-F238E27FC236}">
              <a16:creationId xmlns:a16="http://schemas.microsoft.com/office/drawing/2014/main" xmlns="" id="{00000000-0008-0000-2000-00009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 name="419 CuadroTexto">
          <a:extLst>
            <a:ext uri="{FF2B5EF4-FFF2-40B4-BE49-F238E27FC236}">
              <a16:creationId xmlns:a16="http://schemas.microsoft.com/office/drawing/2014/main" xmlns="" id="{00000000-0008-0000-2000-00009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 name="420 CuadroTexto">
          <a:extLst>
            <a:ext uri="{FF2B5EF4-FFF2-40B4-BE49-F238E27FC236}">
              <a16:creationId xmlns:a16="http://schemas.microsoft.com/office/drawing/2014/main" xmlns="" id="{00000000-0008-0000-2000-00009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 name="421 CuadroTexto">
          <a:extLst>
            <a:ext uri="{FF2B5EF4-FFF2-40B4-BE49-F238E27FC236}">
              <a16:creationId xmlns:a16="http://schemas.microsoft.com/office/drawing/2014/main" xmlns="" id="{00000000-0008-0000-2000-00009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 name="422 CuadroTexto">
          <a:extLst>
            <a:ext uri="{FF2B5EF4-FFF2-40B4-BE49-F238E27FC236}">
              <a16:creationId xmlns:a16="http://schemas.microsoft.com/office/drawing/2014/main" xmlns="" id="{00000000-0008-0000-2000-00009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 name="423 CuadroTexto">
          <a:extLst>
            <a:ext uri="{FF2B5EF4-FFF2-40B4-BE49-F238E27FC236}">
              <a16:creationId xmlns:a16="http://schemas.microsoft.com/office/drawing/2014/main" xmlns="" id="{00000000-0008-0000-2000-0000A0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 name="424 CuadroTexto">
          <a:extLst>
            <a:ext uri="{FF2B5EF4-FFF2-40B4-BE49-F238E27FC236}">
              <a16:creationId xmlns:a16="http://schemas.microsoft.com/office/drawing/2014/main" xmlns="" id="{00000000-0008-0000-2000-0000A1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 name="425 CuadroTexto">
          <a:extLst>
            <a:ext uri="{FF2B5EF4-FFF2-40B4-BE49-F238E27FC236}">
              <a16:creationId xmlns:a16="http://schemas.microsoft.com/office/drawing/2014/main" xmlns="" id="{00000000-0008-0000-2000-0000A2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 name="426 CuadroTexto">
          <a:extLst>
            <a:ext uri="{FF2B5EF4-FFF2-40B4-BE49-F238E27FC236}">
              <a16:creationId xmlns:a16="http://schemas.microsoft.com/office/drawing/2014/main" xmlns="" id="{00000000-0008-0000-2000-0000A3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 name="427 CuadroTexto">
          <a:extLst>
            <a:ext uri="{FF2B5EF4-FFF2-40B4-BE49-F238E27FC236}">
              <a16:creationId xmlns:a16="http://schemas.microsoft.com/office/drawing/2014/main" xmlns="" id="{00000000-0008-0000-2000-0000A4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 name="428 CuadroTexto">
          <a:extLst>
            <a:ext uri="{FF2B5EF4-FFF2-40B4-BE49-F238E27FC236}">
              <a16:creationId xmlns:a16="http://schemas.microsoft.com/office/drawing/2014/main" xmlns="" id="{00000000-0008-0000-2000-0000A5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 name="429 CuadroTexto">
          <a:extLst>
            <a:ext uri="{FF2B5EF4-FFF2-40B4-BE49-F238E27FC236}">
              <a16:creationId xmlns:a16="http://schemas.microsoft.com/office/drawing/2014/main" xmlns="" id="{00000000-0008-0000-2000-0000A6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 name="430 CuadroTexto">
          <a:extLst>
            <a:ext uri="{FF2B5EF4-FFF2-40B4-BE49-F238E27FC236}">
              <a16:creationId xmlns:a16="http://schemas.microsoft.com/office/drawing/2014/main" xmlns="" id="{00000000-0008-0000-2000-0000A7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 name="431 CuadroTexto">
          <a:extLst>
            <a:ext uri="{FF2B5EF4-FFF2-40B4-BE49-F238E27FC236}">
              <a16:creationId xmlns:a16="http://schemas.microsoft.com/office/drawing/2014/main" xmlns="" id="{00000000-0008-0000-2000-0000A8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 name="432 CuadroTexto">
          <a:extLst>
            <a:ext uri="{FF2B5EF4-FFF2-40B4-BE49-F238E27FC236}">
              <a16:creationId xmlns:a16="http://schemas.microsoft.com/office/drawing/2014/main" xmlns="" id="{00000000-0008-0000-2000-0000A9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 name="433 CuadroTexto">
          <a:extLst>
            <a:ext uri="{FF2B5EF4-FFF2-40B4-BE49-F238E27FC236}">
              <a16:creationId xmlns:a16="http://schemas.microsoft.com/office/drawing/2014/main" xmlns="" id="{00000000-0008-0000-2000-0000AA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 name="434 CuadroTexto">
          <a:extLst>
            <a:ext uri="{FF2B5EF4-FFF2-40B4-BE49-F238E27FC236}">
              <a16:creationId xmlns:a16="http://schemas.microsoft.com/office/drawing/2014/main" xmlns="" id="{00000000-0008-0000-2000-0000AB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 name="435 CuadroTexto">
          <a:extLst>
            <a:ext uri="{FF2B5EF4-FFF2-40B4-BE49-F238E27FC236}">
              <a16:creationId xmlns:a16="http://schemas.microsoft.com/office/drawing/2014/main" xmlns="" id="{00000000-0008-0000-2000-0000AC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 name="436 CuadroTexto">
          <a:extLst>
            <a:ext uri="{FF2B5EF4-FFF2-40B4-BE49-F238E27FC236}">
              <a16:creationId xmlns:a16="http://schemas.microsoft.com/office/drawing/2014/main" xmlns="" id="{00000000-0008-0000-2000-0000AD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 name="437 CuadroTexto">
          <a:extLst>
            <a:ext uri="{FF2B5EF4-FFF2-40B4-BE49-F238E27FC236}">
              <a16:creationId xmlns:a16="http://schemas.microsoft.com/office/drawing/2014/main" xmlns="" id="{00000000-0008-0000-2000-0000AE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 name="438 CuadroTexto">
          <a:extLst>
            <a:ext uri="{FF2B5EF4-FFF2-40B4-BE49-F238E27FC236}">
              <a16:creationId xmlns:a16="http://schemas.microsoft.com/office/drawing/2014/main" xmlns="" id="{00000000-0008-0000-2000-0000AF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 name="439 CuadroTexto">
          <a:extLst>
            <a:ext uri="{FF2B5EF4-FFF2-40B4-BE49-F238E27FC236}">
              <a16:creationId xmlns:a16="http://schemas.microsoft.com/office/drawing/2014/main" xmlns="" id="{00000000-0008-0000-2000-0000B0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 name="440 CuadroTexto">
          <a:extLst>
            <a:ext uri="{FF2B5EF4-FFF2-40B4-BE49-F238E27FC236}">
              <a16:creationId xmlns:a16="http://schemas.microsoft.com/office/drawing/2014/main" xmlns="" id="{00000000-0008-0000-2000-0000B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 name="441 CuadroTexto">
          <a:extLst>
            <a:ext uri="{FF2B5EF4-FFF2-40B4-BE49-F238E27FC236}">
              <a16:creationId xmlns:a16="http://schemas.microsoft.com/office/drawing/2014/main" xmlns="" id="{00000000-0008-0000-2000-0000B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 name="442 CuadroTexto">
          <a:extLst>
            <a:ext uri="{FF2B5EF4-FFF2-40B4-BE49-F238E27FC236}">
              <a16:creationId xmlns:a16="http://schemas.microsoft.com/office/drawing/2014/main" xmlns="" id="{00000000-0008-0000-2000-0000B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 name="443 CuadroTexto">
          <a:extLst>
            <a:ext uri="{FF2B5EF4-FFF2-40B4-BE49-F238E27FC236}">
              <a16:creationId xmlns:a16="http://schemas.microsoft.com/office/drawing/2014/main" xmlns="" id="{00000000-0008-0000-2000-0000B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 name="444 CuadroTexto">
          <a:extLst>
            <a:ext uri="{FF2B5EF4-FFF2-40B4-BE49-F238E27FC236}">
              <a16:creationId xmlns:a16="http://schemas.microsoft.com/office/drawing/2014/main" xmlns="" id="{00000000-0008-0000-2000-0000B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 name="445 CuadroTexto">
          <a:extLst>
            <a:ext uri="{FF2B5EF4-FFF2-40B4-BE49-F238E27FC236}">
              <a16:creationId xmlns:a16="http://schemas.microsoft.com/office/drawing/2014/main" xmlns="" id="{00000000-0008-0000-2000-0000B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 name="446 CuadroTexto">
          <a:extLst>
            <a:ext uri="{FF2B5EF4-FFF2-40B4-BE49-F238E27FC236}">
              <a16:creationId xmlns:a16="http://schemas.microsoft.com/office/drawing/2014/main" xmlns="" id="{00000000-0008-0000-2000-0000B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 name="447 CuadroTexto">
          <a:extLst>
            <a:ext uri="{FF2B5EF4-FFF2-40B4-BE49-F238E27FC236}">
              <a16:creationId xmlns:a16="http://schemas.microsoft.com/office/drawing/2014/main" xmlns="" id="{00000000-0008-0000-2000-0000B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 name="448 CuadroTexto">
          <a:extLst>
            <a:ext uri="{FF2B5EF4-FFF2-40B4-BE49-F238E27FC236}">
              <a16:creationId xmlns:a16="http://schemas.microsoft.com/office/drawing/2014/main" xmlns="" id="{00000000-0008-0000-2000-0000B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 name="449 CuadroTexto">
          <a:extLst>
            <a:ext uri="{FF2B5EF4-FFF2-40B4-BE49-F238E27FC236}">
              <a16:creationId xmlns:a16="http://schemas.microsoft.com/office/drawing/2014/main" xmlns="" id="{00000000-0008-0000-2000-0000B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 name="450 CuadroTexto">
          <a:extLst>
            <a:ext uri="{FF2B5EF4-FFF2-40B4-BE49-F238E27FC236}">
              <a16:creationId xmlns:a16="http://schemas.microsoft.com/office/drawing/2014/main" xmlns="" id="{00000000-0008-0000-2000-0000B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 name="451 CuadroTexto">
          <a:extLst>
            <a:ext uri="{FF2B5EF4-FFF2-40B4-BE49-F238E27FC236}">
              <a16:creationId xmlns:a16="http://schemas.microsoft.com/office/drawing/2014/main" xmlns="" id="{00000000-0008-0000-2000-0000B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 name="17 CuadroTexto">
          <a:extLst>
            <a:ext uri="{FF2B5EF4-FFF2-40B4-BE49-F238E27FC236}">
              <a16:creationId xmlns:a16="http://schemas.microsoft.com/office/drawing/2014/main" xmlns=""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 name="90 CuadroTexto">
          <a:extLst>
            <a:ext uri="{FF2B5EF4-FFF2-40B4-BE49-F238E27FC236}">
              <a16:creationId xmlns:a16="http://schemas.microsoft.com/office/drawing/2014/main" xmlns="" id="{00000000-0008-0000-2000-0000BE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 name="91 CuadroTexto">
          <a:extLst>
            <a:ext uri="{FF2B5EF4-FFF2-40B4-BE49-F238E27FC236}">
              <a16:creationId xmlns:a16="http://schemas.microsoft.com/office/drawing/2014/main" xmlns="" id="{00000000-0008-0000-2000-0000BF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 name="92 CuadroTexto">
          <a:extLst>
            <a:ext uri="{FF2B5EF4-FFF2-40B4-BE49-F238E27FC236}">
              <a16:creationId xmlns:a16="http://schemas.microsoft.com/office/drawing/2014/main" xmlns="" id="{00000000-0008-0000-2000-0000C0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 name="93 CuadroTexto">
          <a:extLst>
            <a:ext uri="{FF2B5EF4-FFF2-40B4-BE49-F238E27FC236}">
              <a16:creationId xmlns:a16="http://schemas.microsoft.com/office/drawing/2014/main" xmlns="" id="{00000000-0008-0000-2000-0000C1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 name="94 CuadroTexto">
          <a:extLst>
            <a:ext uri="{FF2B5EF4-FFF2-40B4-BE49-F238E27FC236}">
              <a16:creationId xmlns:a16="http://schemas.microsoft.com/office/drawing/2014/main" xmlns="" id="{00000000-0008-0000-2000-0000C2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 name="95 CuadroTexto">
          <a:extLst>
            <a:ext uri="{FF2B5EF4-FFF2-40B4-BE49-F238E27FC236}">
              <a16:creationId xmlns:a16="http://schemas.microsoft.com/office/drawing/2014/main" xmlns="" id="{00000000-0008-0000-2000-0000C3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 name="96 CuadroTexto">
          <a:extLst>
            <a:ext uri="{FF2B5EF4-FFF2-40B4-BE49-F238E27FC236}">
              <a16:creationId xmlns:a16="http://schemas.microsoft.com/office/drawing/2014/main" xmlns="" id="{00000000-0008-0000-2000-0000C4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 name="97 CuadroTexto">
          <a:extLst>
            <a:ext uri="{FF2B5EF4-FFF2-40B4-BE49-F238E27FC236}">
              <a16:creationId xmlns:a16="http://schemas.microsoft.com/office/drawing/2014/main" xmlns="" id="{00000000-0008-0000-2000-0000C5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 name="98 CuadroTexto">
          <a:extLst>
            <a:ext uri="{FF2B5EF4-FFF2-40B4-BE49-F238E27FC236}">
              <a16:creationId xmlns:a16="http://schemas.microsoft.com/office/drawing/2014/main" xmlns="" id="{00000000-0008-0000-2000-0000C6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 name="99 CuadroTexto">
          <a:extLst>
            <a:ext uri="{FF2B5EF4-FFF2-40B4-BE49-F238E27FC236}">
              <a16:creationId xmlns:a16="http://schemas.microsoft.com/office/drawing/2014/main" xmlns="" id="{00000000-0008-0000-2000-0000C7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 name="100 CuadroTexto">
          <a:extLst>
            <a:ext uri="{FF2B5EF4-FFF2-40B4-BE49-F238E27FC236}">
              <a16:creationId xmlns:a16="http://schemas.microsoft.com/office/drawing/2014/main" xmlns="" id="{00000000-0008-0000-2000-0000C8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 name="101 CuadroTexto">
          <a:extLst>
            <a:ext uri="{FF2B5EF4-FFF2-40B4-BE49-F238E27FC236}">
              <a16:creationId xmlns:a16="http://schemas.microsoft.com/office/drawing/2014/main" xmlns="" id="{00000000-0008-0000-2000-0000C9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 name="118 CuadroTexto">
          <a:extLst>
            <a:ext uri="{FF2B5EF4-FFF2-40B4-BE49-F238E27FC236}">
              <a16:creationId xmlns:a16="http://schemas.microsoft.com/office/drawing/2014/main" xmlns=""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 name="119 CuadroTexto">
          <a:extLst>
            <a:ext uri="{FF2B5EF4-FFF2-40B4-BE49-F238E27FC236}">
              <a16:creationId xmlns:a16="http://schemas.microsoft.com/office/drawing/2014/main" xmlns=""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 name="120 CuadroTexto">
          <a:extLst>
            <a:ext uri="{FF2B5EF4-FFF2-40B4-BE49-F238E27FC236}">
              <a16:creationId xmlns:a16="http://schemas.microsoft.com/office/drawing/2014/main" xmlns=""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 name="121 CuadroTexto">
          <a:extLst>
            <a:ext uri="{FF2B5EF4-FFF2-40B4-BE49-F238E27FC236}">
              <a16:creationId xmlns:a16="http://schemas.microsoft.com/office/drawing/2014/main" xmlns=""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 name="122 CuadroTexto">
          <a:extLst>
            <a:ext uri="{FF2B5EF4-FFF2-40B4-BE49-F238E27FC236}">
              <a16:creationId xmlns:a16="http://schemas.microsoft.com/office/drawing/2014/main" xmlns=""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 name="123 CuadroTexto">
          <a:extLst>
            <a:ext uri="{FF2B5EF4-FFF2-40B4-BE49-F238E27FC236}">
              <a16:creationId xmlns:a16="http://schemas.microsoft.com/office/drawing/2014/main" xmlns=""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 name="124 CuadroTexto">
          <a:extLst>
            <a:ext uri="{FF2B5EF4-FFF2-40B4-BE49-F238E27FC236}">
              <a16:creationId xmlns:a16="http://schemas.microsoft.com/office/drawing/2014/main" xmlns=""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 name="125 CuadroTexto">
          <a:extLst>
            <a:ext uri="{FF2B5EF4-FFF2-40B4-BE49-F238E27FC236}">
              <a16:creationId xmlns:a16="http://schemas.microsoft.com/office/drawing/2014/main" xmlns=""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 name="143 CuadroTexto">
          <a:extLst>
            <a:ext uri="{FF2B5EF4-FFF2-40B4-BE49-F238E27FC236}">
              <a16:creationId xmlns:a16="http://schemas.microsoft.com/office/drawing/2014/main" xmlns=""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 name="144 CuadroTexto">
          <a:extLst>
            <a:ext uri="{FF2B5EF4-FFF2-40B4-BE49-F238E27FC236}">
              <a16:creationId xmlns:a16="http://schemas.microsoft.com/office/drawing/2014/main" xmlns=""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 name="145 CuadroTexto">
          <a:extLst>
            <a:ext uri="{FF2B5EF4-FFF2-40B4-BE49-F238E27FC236}">
              <a16:creationId xmlns:a16="http://schemas.microsoft.com/office/drawing/2014/main" xmlns=""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 name="146 CuadroTexto">
          <a:extLst>
            <a:ext uri="{FF2B5EF4-FFF2-40B4-BE49-F238E27FC236}">
              <a16:creationId xmlns:a16="http://schemas.microsoft.com/office/drawing/2014/main" xmlns=""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 name="147 CuadroTexto">
          <a:extLst>
            <a:ext uri="{FF2B5EF4-FFF2-40B4-BE49-F238E27FC236}">
              <a16:creationId xmlns:a16="http://schemas.microsoft.com/office/drawing/2014/main" xmlns=""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 name="148 CuadroTexto">
          <a:extLst>
            <a:ext uri="{FF2B5EF4-FFF2-40B4-BE49-F238E27FC236}">
              <a16:creationId xmlns:a16="http://schemas.microsoft.com/office/drawing/2014/main" xmlns=""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 name="149 CuadroTexto">
          <a:extLst>
            <a:ext uri="{FF2B5EF4-FFF2-40B4-BE49-F238E27FC236}">
              <a16:creationId xmlns:a16="http://schemas.microsoft.com/office/drawing/2014/main" xmlns=""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 name="150 CuadroTexto">
          <a:extLst>
            <a:ext uri="{FF2B5EF4-FFF2-40B4-BE49-F238E27FC236}">
              <a16:creationId xmlns:a16="http://schemas.microsoft.com/office/drawing/2014/main" xmlns=""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 name="151 CuadroTexto">
          <a:extLst>
            <a:ext uri="{FF2B5EF4-FFF2-40B4-BE49-F238E27FC236}">
              <a16:creationId xmlns:a16="http://schemas.microsoft.com/office/drawing/2014/main" xmlns=""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 name="152 CuadroTexto">
          <a:extLst>
            <a:ext uri="{FF2B5EF4-FFF2-40B4-BE49-F238E27FC236}">
              <a16:creationId xmlns:a16="http://schemas.microsoft.com/office/drawing/2014/main" xmlns=""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 name="153 CuadroTexto">
          <a:extLst>
            <a:ext uri="{FF2B5EF4-FFF2-40B4-BE49-F238E27FC236}">
              <a16:creationId xmlns:a16="http://schemas.microsoft.com/office/drawing/2014/main" xmlns=""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 name="154 CuadroTexto">
          <a:extLst>
            <a:ext uri="{FF2B5EF4-FFF2-40B4-BE49-F238E27FC236}">
              <a16:creationId xmlns:a16="http://schemas.microsoft.com/office/drawing/2014/main" xmlns=""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 name="155 CuadroTexto">
          <a:extLst>
            <a:ext uri="{FF2B5EF4-FFF2-40B4-BE49-F238E27FC236}">
              <a16:creationId xmlns:a16="http://schemas.microsoft.com/office/drawing/2014/main" xmlns=""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 name="156 CuadroTexto">
          <a:extLst>
            <a:ext uri="{FF2B5EF4-FFF2-40B4-BE49-F238E27FC236}">
              <a16:creationId xmlns:a16="http://schemas.microsoft.com/office/drawing/2014/main" xmlns=""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 name="157 CuadroTexto">
          <a:extLst>
            <a:ext uri="{FF2B5EF4-FFF2-40B4-BE49-F238E27FC236}">
              <a16:creationId xmlns:a16="http://schemas.microsoft.com/office/drawing/2014/main" xmlns=""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 name="158 CuadroTexto">
          <a:extLst>
            <a:ext uri="{FF2B5EF4-FFF2-40B4-BE49-F238E27FC236}">
              <a16:creationId xmlns:a16="http://schemas.microsoft.com/office/drawing/2014/main" xmlns=""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 name="159 CuadroTexto">
          <a:extLst>
            <a:ext uri="{FF2B5EF4-FFF2-40B4-BE49-F238E27FC236}">
              <a16:creationId xmlns:a16="http://schemas.microsoft.com/office/drawing/2014/main" xmlns=""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 name="160 CuadroTexto">
          <a:extLst>
            <a:ext uri="{FF2B5EF4-FFF2-40B4-BE49-F238E27FC236}">
              <a16:creationId xmlns:a16="http://schemas.microsoft.com/office/drawing/2014/main" xmlns=""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 name="161 CuadroTexto">
          <a:extLst>
            <a:ext uri="{FF2B5EF4-FFF2-40B4-BE49-F238E27FC236}">
              <a16:creationId xmlns:a16="http://schemas.microsoft.com/office/drawing/2014/main" xmlns=""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 name="162 CuadroTexto">
          <a:extLst>
            <a:ext uri="{FF2B5EF4-FFF2-40B4-BE49-F238E27FC236}">
              <a16:creationId xmlns:a16="http://schemas.microsoft.com/office/drawing/2014/main" xmlns=""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 name="163 CuadroTexto">
          <a:extLst>
            <a:ext uri="{FF2B5EF4-FFF2-40B4-BE49-F238E27FC236}">
              <a16:creationId xmlns:a16="http://schemas.microsoft.com/office/drawing/2014/main" xmlns=""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 name="164 CuadroTexto">
          <a:extLst>
            <a:ext uri="{FF2B5EF4-FFF2-40B4-BE49-F238E27FC236}">
              <a16:creationId xmlns:a16="http://schemas.microsoft.com/office/drawing/2014/main" xmlns=""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 name="165 CuadroTexto">
          <a:extLst>
            <a:ext uri="{FF2B5EF4-FFF2-40B4-BE49-F238E27FC236}">
              <a16:creationId xmlns:a16="http://schemas.microsoft.com/office/drawing/2014/main" xmlns=""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 name="166 CuadroTexto">
          <a:extLst>
            <a:ext uri="{FF2B5EF4-FFF2-40B4-BE49-F238E27FC236}">
              <a16:creationId xmlns:a16="http://schemas.microsoft.com/office/drawing/2014/main" xmlns=""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 name="167 CuadroTexto">
          <a:extLst>
            <a:ext uri="{FF2B5EF4-FFF2-40B4-BE49-F238E27FC236}">
              <a16:creationId xmlns:a16="http://schemas.microsoft.com/office/drawing/2014/main" xmlns=""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 name="168 CuadroTexto">
          <a:extLst>
            <a:ext uri="{FF2B5EF4-FFF2-40B4-BE49-F238E27FC236}">
              <a16:creationId xmlns:a16="http://schemas.microsoft.com/office/drawing/2014/main" xmlns=""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 name="169 CuadroTexto">
          <a:extLst>
            <a:ext uri="{FF2B5EF4-FFF2-40B4-BE49-F238E27FC236}">
              <a16:creationId xmlns:a16="http://schemas.microsoft.com/office/drawing/2014/main" xmlns=""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 name="170 CuadroTexto">
          <a:extLst>
            <a:ext uri="{FF2B5EF4-FFF2-40B4-BE49-F238E27FC236}">
              <a16:creationId xmlns:a16="http://schemas.microsoft.com/office/drawing/2014/main" xmlns=""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 name="171 CuadroTexto">
          <a:extLst>
            <a:ext uri="{FF2B5EF4-FFF2-40B4-BE49-F238E27FC236}">
              <a16:creationId xmlns:a16="http://schemas.microsoft.com/office/drawing/2014/main" xmlns=""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 name="172 CuadroTexto">
          <a:extLst>
            <a:ext uri="{FF2B5EF4-FFF2-40B4-BE49-F238E27FC236}">
              <a16:creationId xmlns:a16="http://schemas.microsoft.com/office/drawing/2014/main" xmlns=""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 name="173 CuadroTexto">
          <a:extLst>
            <a:ext uri="{FF2B5EF4-FFF2-40B4-BE49-F238E27FC236}">
              <a16:creationId xmlns:a16="http://schemas.microsoft.com/office/drawing/2014/main" xmlns=""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 name="174 CuadroTexto">
          <a:extLst>
            <a:ext uri="{FF2B5EF4-FFF2-40B4-BE49-F238E27FC236}">
              <a16:creationId xmlns:a16="http://schemas.microsoft.com/office/drawing/2014/main" xmlns=""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 name="175 CuadroTexto">
          <a:extLst>
            <a:ext uri="{FF2B5EF4-FFF2-40B4-BE49-F238E27FC236}">
              <a16:creationId xmlns:a16="http://schemas.microsoft.com/office/drawing/2014/main" xmlns=""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 name="176 CuadroTexto">
          <a:extLst>
            <a:ext uri="{FF2B5EF4-FFF2-40B4-BE49-F238E27FC236}">
              <a16:creationId xmlns:a16="http://schemas.microsoft.com/office/drawing/2014/main" xmlns=""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 name="177 CuadroTexto">
          <a:extLst>
            <a:ext uri="{FF2B5EF4-FFF2-40B4-BE49-F238E27FC236}">
              <a16:creationId xmlns:a16="http://schemas.microsoft.com/office/drawing/2014/main" xmlns=""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 name="178 CuadroTexto">
          <a:extLst>
            <a:ext uri="{FF2B5EF4-FFF2-40B4-BE49-F238E27FC236}">
              <a16:creationId xmlns:a16="http://schemas.microsoft.com/office/drawing/2014/main" xmlns=""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 name="179 CuadroTexto">
          <a:extLst>
            <a:ext uri="{FF2B5EF4-FFF2-40B4-BE49-F238E27FC236}">
              <a16:creationId xmlns:a16="http://schemas.microsoft.com/office/drawing/2014/main" xmlns=""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 name="180 CuadroTexto">
          <a:extLst>
            <a:ext uri="{FF2B5EF4-FFF2-40B4-BE49-F238E27FC236}">
              <a16:creationId xmlns:a16="http://schemas.microsoft.com/office/drawing/2014/main" xmlns=""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 name="181 CuadroTexto">
          <a:extLst>
            <a:ext uri="{FF2B5EF4-FFF2-40B4-BE49-F238E27FC236}">
              <a16:creationId xmlns:a16="http://schemas.microsoft.com/office/drawing/2014/main" xmlns=""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 name="182 CuadroTexto">
          <a:extLst>
            <a:ext uri="{FF2B5EF4-FFF2-40B4-BE49-F238E27FC236}">
              <a16:creationId xmlns:a16="http://schemas.microsoft.com/office/drawing/2014/main" xmlns=""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 name="183 CuadroTexto">
          <a:extLst>
            <a:ext uri="{FF2B5EF4-FFF2-40B4-BE49-F238E27FC236}">
              <a16:creationId xmlns:a16="http://schemas.microsoft.com/office/drawing/2014/main" xmlns=""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 name="184 CuadroTexto">
          <a:extLst>
            <a:ext uri="{FF2B5EF4-FFF2-40B4-BE49-F238E27FC236}">
              <a16:creationId xmlns:a16="http://schemas.microsoft.com/office/drawing/2014/main" xmlns=""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 name="185 CuadroTexto">
          <a:extLst>
            <a:ext uri="{FF2B5EF4-FFF2-40B4-BE49-F238E27FC236}">
              <a16:creationId xmlns:a16="http://schemas.microsoft.com/office/drawing/2014/main" xmlns=""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 name="186 CuadroTexto">
          <a:extLst>
            <a:ext uri="{FF2B5EF4-FFF2-40B4-BE49-F238E27FC236}">
              <a16:creationId xmlns:a16="http://schemas.microsoft.com/office/drawing/2014/main" xmlns=""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 name="187 CuadroTexto">
          <a:extLst>
            <a:ext uri="{FF2B5EF4-FFF2-40B4-BE49-F238E27FC236}">
              <a16:creationId xmlns:a16="http://schemas.microsoft.com/office/drawing/2014/main" xmlns=""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 name="188 CuadroTexto">
          <a:extLst>
            <a:ext uri="{FF2B5EF4-FFF2-40B4-BE49-F238E27FC236}">
              <a16:creationId xmlns:a16="http://schemas.microsoft.com/office/drawing/2014/main" xmlns=""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 name="189 CuadroTexto">
          <a:extLst>
            <a:ext uri="{FF2B5EF4-FFF2-40B4-BE49-F238E27FC236}">
              <a16:creationId xmlns:a16="http://schemas.microsoft.com/office/drawing/2014/main" xmlns=""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 name="190 CuadroTexto">
          <a:extLst>
            <a:ext uri="{FF2B5EF4-FFF2-40B4-BE49-F238E27FC236}">
              <a16:creationId xmlns:a16="http://schemas.microsoft.com/office/drawing/2014/main" xmlns=""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 name="191 CuadroTexto">
          <a:extLst>
            <a:ext uri="{FF2B5EF4-FFF2-40B4-BE49-F238E27FC236}">
              <a16:creationId xmlns:a16="http://schemas.microsoft.com/office/drawing/2014/main" xmlns=""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 name="192 CuadroTexto">
          <a:extLst>
            <a:ext uri="{FF2B5EF4-FFF2-40B4-BE49-F238E27FC236}">
              <a16:creationId xmlns:a16="http://schemas.microsoft.com/office/drawing/2014/main" xmlns=""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 name="193 CuadroTexto">
          <a:extLst>
            <a:ext uri="{FF2B5EF4-FFF2-40B4-BE49-F238E27FC236}">
              <a16:creationId xmlns:a16="http://schemas.microsoft.com/office/drawing/2014/main" xmlns=""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 name="194 CuadroTexto">
          <a:extLst>
            <a:ext uri="{FF2B5EF4-FFF2-40B4-BE49-F238E27FC236}">
              <a16:creationId xmlns:a16="http://schemas.microsoft.com/office/drawing/2014/main" xmlns=""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 name="195 CuadroTexto">
          <a:extLst>
            <a:ext uri="{FF2B5EF4-FFF2-40B4-BE49-F238E27FC236}">
              <a16:creationId xmlns:a16="http://schemas.microsoft.com/office/drawing/2014/main" xmlns=""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 name="196 CuadroTexto">
          <a:extLst>
            <a:ext uri="{FF2B5EF4-FFF2-40B4-BE49-F238E27FC236}">
              <a16:creationId xmlns:a16="http://schemas.microsoft.com/office/drawing/2014/main" xmlns=""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 name="197 CuadroTexto">
          <a:extLst>
            <a:ext uri="{FF2B5EF4-FFF2-40B4-BE49-F238E27FC236}">
              <a16:creationId xmlns:a16="http://schemas.microsoft.com/office/drawing/2014/main" xmlns=""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 name="198 CuadroTexto">
          <a:extLst>
            <a:ext uri="{FF2B5EF4-FFF2-40B4-BE49-F238E27FC236}">
              <a16:creationId xmlns:a16="http://schemas.microsoft.com/office/drawing/2014/main" xmlns=""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 name="199 CuadroTexto">
          <a:extLst>
            <a:ext uri="{FF2B5EF4-FFF2-40B4-BE49-F238E27FC236}">
              <a16:creationId xmlns:a16="http://schemas.microsoft.com/office/drawing/2014/main" xmlns=""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 name="200 CuadroTexto">
          <a:extLst>
            <a:ext uri="{FF2B5EF4-FFF2-40B4-BE49-F238E27FC236}">
              <a16:creationId xmlns:a16="http://schemas.microsoft.com/office/drawing/2014/main" xmlns=""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 name="201 CuadroTexto">
          <a:extLst>
            <a:ext uri="{FF2B5EF4-FFF2-40B4-BE49-F238E27FC236}">
              <a16:creationId xmlns:a16="http://schemas.microsoft.com/office/drawing/2014/main" xmlns=""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 name="202 CuadroTexto">
          <a:extLst>
            <a:ext uri="{FF2B5EF4-FFF2-40B4-BE49-F238E27FC236}">
              <a16:creationId xmlns:a16="http://schemas.microsoft.com/office/drawing/2014/main" xmlns=""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 name="203 CuadroTexto">
          <a:extLst>
            <a:ext uri="{FF2B5EF4-FFF2-40B4-BE49-F238E27FC236}">
              <a16:creationId xmlns:a16="http://schemas.microsoft.com/office/drawing/2014/main" xmlns=""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 name="204 CuadroTexto">
          <a:extLst>
            <a:ext uri="{FF2B5EF4-FFF2-40B4-BE49-F238E27FC236}">
              <a16:creationId xmlns:a16="http://schemas.microsoft.com/office/drawing/2014/main" xmlns=""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 name="205 CuadroTexto">
          <a:extLst>
            <a:ext uri="{FF2B5EF4-FFF2-40B4-BE49-F238E27FC236}">
              <a16:creationId xmlns:a16="http://schemas.microsoft.com/office/drawing/2014/main" xmlns=""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 name="206 CuadroTexto">
          <a:extLst>
            <a:ext uri="{FF2B5EF4-FFF2-40B4-BE49-F238E27FC236}">
              <a16:creationId xmlns:a16="http://schemas.microsoft.com/office/drawing/2014/main" xmlns=""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 name="207 CuadroTexto">
          <a:extLst>
            <a:ext uri="{FF2B5EF4-FFF2-40B4-BE49-F238E27FC236}">
              <a16:creationId xmlns:a16="http://schemas.microsoft.com/office/drawing/2014/main" xmlns=""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 name="208 CuadroTexto">
          <a:extLst>
            <a:ext uri="{FF2B5EF4-FFF2-40B4-BE49-F238E27FC236}">
              <a16:creationId xmlns:a16="http://schemas.microsoft.com/office/drawing/2014/main" xmlns=""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 name="209 CuadroTexto">
          <a:extLst>
            <a:ext uri="{FF2B5EF4-FFF2-40B4-BE49-F238E27FC236}">
              <a16:creationId xmlns:a16="http://schemas.microsoft.com/office/drawing/2014/main" xmlns=""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 name="210 CuadroTexto">
          <a:extLst>
            <a:ext uri="{FF2B5EF4-FFF2-40B4-BE49-F238E27FC236}">
              <a16:creationId xmlns:a16="http://schemas.microsoft.com/office/drawing/2014/main" xmlns=""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 name="211 CuadroTexto">
          <a:extLst>
            <a:ext uri="{FF2B5EF4-FFF2-40B4-BE49-F238E27FC236}">
              <a16:creationId xmlns:a16="http://schemas.microsoft.com/office/drawing/2014/main" xmlns=""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 name="212 CuadroTexto">
          <a:extLst>
            <a:ext uri="{FF2B5EF4-FFF2-40B4-BE49-F238E27FC236}">
              <a16:creationId xmlns:a16="http://schemas.microsoft.com/office/drawing/2014/main" xmlns=""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 name="213 CuadroTexto">
          <a:extLst>
            <a:ext uri="{FF2B5EF4-FFF2-40B4-BE49-F238E27FC236}">
              <a16:creationId xmlns:a16="http://schemas.microsoft.com/office/drawing/2014/main" xmlns=""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 name="214 CuadroTexto">
          <a:extLst>
            <a:ext uri="{FF2B5EF4-FFF2-40B4-BE49-F238E27FC236}">
              <a16:creationId xmlns:a16="http://schemas.microsoft.com/office/drawing/2014/main" xmlns=""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 name="215 CuadroTexto">
          <a:extLst>
            <a:ext uri="{FF2B5EF4-FFF2-40B4-BE49-F238E27FC236}">
              <a16:creationId xmlns:a16="http://schemas.microsoft.com/office/drawing/2014/main" xmlns=""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 name="216 CuadroTexto">
          <a:extLst>
            <a:ext uri="{FF2B5EF4-FFF2-40B4-BE49-F238E27FC236}">
              <a16:creationId xmlns:a16="http://schemas.microsoft.com/office/drawing/2014/main" xmlns=""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 name="217 CuadroTexto">
          <a:extLst>
            <a:ext uri="{FF2B5EF4-FFF2-40B4-BE49-F238E27FC236}">
              <a16:creationId xmlns:a16="http://schemas.microsoft.com/office/drawing/2014/main" xmlns=""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 name="218 CuadroTexto">
          <a:extLst>
            <a:ext uri="{FF2B5EF4-FFF2-40B4-BE49-F238E27FC236}">
              <a16:creationId xmlns:a16="http://schemas.microsoft.com/office/drawing/2014/main" xmlns=""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 name="219 CuadroTexto">
          <a:extLst>
            <a:ext uri="{FF2B5EF4-FFF2-40B4-BE49-F238E27FC236}">
              <a16:creationId xmlns:a16="http://schemas.microsoft.com/office/drawing/2014/main" xmlns=""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 name="220 CuadroTexto">
          <a:extLst>
            <a:ext uri="{FF2B5EF4-FFF2-40B4-BE49-F238E27FC236}">
              <a16:creationId xmlns:a16="http://schemas.microsoft.com/office/drawing/2014/main" xmlns=""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 name="221 CuadroTexto">
          <a:extLst>
            <a:ext uri="{FF2B5EF4-FFF2-40B4-BE49-F238E27FC236}">
              <a16:creationId xmlns:a16="http://schemas.microsoft.com/office/drawing/2014/main" xmlns=""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 name="222 CuadroTexto">
          <a:extLst>
            <a:ext uri="{FF2B5EF4-FFF2-40B4-BE49-F238E27FC236}">
              <a16:creationId xmlns:a16="http://schemas.microsoft.com/office/drawing/2014/main" xmlns=""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 name="223 CuadroTexto">
          <a:extLst>
            <a:ext uri="{FF2B5EF4-FFF2-40B4-BE49-F238E27FC236}">
              <a16:creationId xmlns:a16="http://schemas.microsoft.com/office/drawing/2014/main" xmlns=""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 name="224 CuadroTexto">
          <a:extLst>
            <a:ext uri="{FF2B5EF4-FFF2-40B4-BE49-F238E27FC236}">
              <a16:creationId xmlns:a16="http://schemas.microsoft.com/office/drawing/2014/main" xmlns=""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 name="225 CuadroTexto">
          <a:extLst>
            <a:ext uri="{FF2B5EF4-FFF2-40B4-BE49-F238E27FC236}">
              <a16:creationId xmlns:a16="http://schemas.microsoft.com/office/drawing/2014/main" xmlns=""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 name="226 CuadroTexto">
          <a:extLst>
            <a:ext uri="{FF2B5EF4-FFF2-40B4-BE49-F238E27FC236}">
              <a16:creationId xmlns:a16="http://schemas.microsoft.com/office/drawing/2014/main" xmlns=""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 name="227 CuadroTexto">
          <a:extLst>
            <a:ext uri="{FF2B5EF4-FFF2-40B4-BE49-F238E27FC236}">
              <a16:creationId xmlns:a16="http://schemas.microsoft.com/office/drawing/2014/main" xmlns=""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 name="228 CuadroTexto">
          <a:extLst>
            <a:ext uri="{FF2B5EF4-FFF2-40B4-BE49-F238E27FC236}">
              <a16:creationId xmlns:a16="http://schemas.microsoft.com/office/drawing/2014/main" xmlns=""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 name="229 CuadroTexto">
          <a:extLst>
            <a:ext uri="{FF2B5EF4-FFF2-40B4-BE49-F238E27FC236}">
              <a16:creationId xmlns:a16="http://schemas.microsoft.com/office/drawing/2014/main" xmlns=""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 name="230 CuadroTexto">
          <a:extLst>
            <a:ext uri="{FF2B5EF4-FFF2-40B4-BE49-F238E27FC236}">
              <a16:creationId xmlns:a16="http://schemas.microsoft.com/office/drawing/2014/main" xmlns=""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 name="231 CuadroTexto">
          <a:extLst>
            <a:ext uri="{FF2B5EF4-FFF2-40B4-BE49-F238E27FC236}">
              <a16:creationId xmlns:a16="http://schemas.microsoft.com/office/drawing/2014/main" xmlns=""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 name="232 CuadroTexto">
          <a:extLst>
            <a:ext uri="{FF2B5EF4-FFF2-40B4-BE49-F238E27FC236}">
              <a16:creationId xmlns:a16="http://schemas.microsoft.com/office/drawing/2014/main" xmlns=""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 name="233 CuadroTexto">
          <a:extLst>
            <a:ext uri="{FF2B5EF4-FFF2-40B4-BE49-F238E27FC236}">
              <a16:creationId xmlns:a16="http://schemas.microsoft.com/office/drawing/2014/main" xmlns=""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 name="234 CuadroTexto">
          <a:extLst>
            <a:ext uri="{FF2B5EF4-FFF2-40B4-BE49-F238E27FC236}">
              <a16:creationId xmlns:a16="http://schemas.microsoft.com/office/drawing/2014/main" xmlns=""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 name="235 CuadroTexto">
          <a:extLst>
            <a:ext uri="{FF2B5EF4-FFF2-40B4-BE49-F238E27FC236}">
              <a16:creationId xmlns:a16="http://schemas.microsoft.com/office/drawing/2014/main" xmlns=""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 name="236 CuadroTexto">
          <a:extLst>
            <a:ext uri="{FF2B5EF4-FFF2-40B4-BE49-F238E27FC236}">
              <a16:creationId xmlns:a16="http://schemas.microsoft.com/office/drawing/2014/main" xmlns=""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 name="237 CuadroTexto">
          <a:extLst>
            <a:ext uri="{FF2B5EF4-FFF2-40B4-BE49-F238E27FC236}">
              <a16:creationId xmlns:a16="http://schemas.microsoft.com/office/drawing/2014/main" xmlns=""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1" name="238 CuadroTexto">
          <a:extLst>
            <a:ext uri="{FF2B5EF4-FFF2-40B4-BE49-F238E27FC236}">
              <a16:creationId xmlns:a16="http://schemas.microsoft.com/office/drawing/2014/main" xmlns=""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2" name="239 CuadroTexto">
          <a:extLst>
            <a:ext uri="{FF2B5EF4-FFF2-40B4-BE49-F238E27FC236}">
              <a16:creationId xmlns:a16="http://schemas.microsoft.com/office/drawing/2014/main" xmlns=""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3" name="240 CuadroTexto">
          <a:extLst>
            <a:ext uri="{FF2B5EF4-FFF2-40B4-BE49-F238E27FC236}">
              <a16:creationId xmlns:a16="http://schemas.microsoft.com/office/drawing/2014/main" xmlns=""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4" name="241 CuadroTexto">
          <a:extLst>
            <a:ext uri="{FF2B5EF4-FFF2-40B4-BE49-F238E27FC236}">
              <a16:creationId xmlns:a16="http://schemas.microsoft.com/office/drawing/2014/main" xmlns=""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5" name="242 CuadroTexto">
          <a:extLst>
            <a:ext uri="{FF2B5EF4-FFF2-40B4-BE49-F238E27FC236}">
              <a16:creationId xmlns:a16="http://schemas.microsoft.com/office/drawing/2014/main" xmlns=""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6" name="243 CuadroTexto">
          <a:extLst>
            <a:ext uri="{FF2B5EF4-FFF2-40B4-BE49-F238E27FC236}">
              <a16:creationId xmlns:a16="http://schemas.microsoft.com/office/drawing/2014/main" xmlns=""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7" name="244 CuadroTexto">
          <a:extLst>
            <a:ext uri="{FF2B5EF4-FFF2-40B4-BE49-F238E27FC236}">
              <a16:creationId xmlns:a16="http://schemas.microsoft.com/office/drawing/2014/main" xmlns=""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8" name="245 CuadroTexto">
          <a:extLst>
            <a:ext uri="{FF2B5EF4-FFF2-40B4-BE49-F238E27FC236}">
              <a16:creationId xmlns:a16="http://schemas.microsoft.com/office/drawing/2014/main" xmlns=""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9" name="246 CuadroTexto">
          <a:extLst>
            <a:ext uri="{FF2B5EF4-FFF2-40B4-BE49-F238E27FC236}">
              <a16:creationId xmlns:a16="http://schemas.microsoft.com/office/drawing/2014/main" xmlns=""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0" name="247 CuadroTexto">
          <a:extLst>
            <a:ext uri="{FF2B5EF4-FFF2-40B4-BE49-F238E27FC236}">
              <a16:creationId xmlns:a16="http://schemas.microsoft.com/office/drawing/2014/main" xmlns=""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1" name="248 CuadroTexto">
          <a:extLst>
            <a:ext uri="{FF2B5EF4-FFF2-40B4-BE49-F238E27FC236}">
              <a16:creationId xmlns:a16="http://schemas.microsoft.com/office/drawing/2014/main" xmlns=""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2" name="249 CuadroTexto">
          <a:extLst>
            <a:ext uri="{FF2B5EF4-FFF2-40B4-BE49-F238E27FC236}">
              <a16:creationId xmlns:a16="http://schemas.microsoft.com/office/drawing/2014/main" xmlns=""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3" name="250 CuadroTexto">
          <a:extLst>
            <a:ext uri="{FF2B5EF4-FFF2-40B4-BE49-F238E27FC236}">
              <a16:creationId xmlns:a16="http://schemas.microsoft.com/office/drawing/2014/main" xmlns=""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4" name="251 CuadroTexto">
          <a:extLst>
            <a:ext uri="{FF2B5EF4-FFF2-40B4-BE49-F238E27FC236}">
              <a16:creationId xmlns:a16="http://schemas.microsoft.com/office/drawing/2014/main" xmlns=""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5" name="252 CuadroTexto">
          <a:extLst>
            <a:ext uri="{FF2B5EF4-FFF2-40B4-BE49-F238E27FC236}">
              <a16:creationId xmlns:a16="http://schemas.microsoft.com/office/drawing/2014/main" xmlns=""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6" name="253 CuadroTexto">
          <a:extLst>
            <a:ext uri="{FF2B5EF4-FFF2-40B4-BE49-F238E27FC236}">
              <a16:creationId xmlns:a16="http://schemas.microsoft.com/office/drawing/2014/main" xmlns=""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7" name="254 CuadroTexto">
          <a:extLst>
            <a:ext uri="{FF2B5EF4-FFF2-40B4-BE49-F238E27FC236}">
              <a16:creationId xmlns:a16="http://schemas.microsoft.com/office/drawing/2014/main" xmlns=""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8" name="255 CuadroTexto">
          <a:extLst>
            <a:ext uri="{FF2B5EF4-FFF2-40B4-BE49-F238E27FC236}">
              <a16:creationId xmlns:a16="http://schemas.microsoft.com/office/drawing/2014/main" xmlns=""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9" name="256 CuadroTexto">
          <a:extLst>
            <a:ext uri="{FF2B5EF4-FFF2-40B4-BE49-F238E27FC236}">
              <a16:creationId xmlns:a16="http://schemas.microsoft.com/office/drawing/2014/main" xmlns=""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0" name="257 CuadroTexto">
          <a:extLst>
            <a:ext uri="{FF2B5EF4-FFF2-40B4-BE49-F238E27FC236}">
              <a16:creationId xmlns:a16="http://schemas.microsoft.com/office/drawing/2014/main" xmlns=""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1" name="258 CuadroTexto">
          <a:extLst>
            <a:ext uri="{FF2B5EF4-FFF2-40B4-BE49-F238E27FC236}">
              <a16:creationId xmlns:a16="http://schemas.microsoft.com/office/drawing/2014/main" xmlns=""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2" name="259 CuadroTexto">
          <a:extLst>
            <a:ext uri="{FF2B5EF4-FFF2-40B4-BE49-F238E27FC236}">
              <a16:creationId xmlns:a16="http://schemas.microsoft.com/office/drawing/2014/main" xmlns=""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3" name="260 CuadroTexto">
          <a:extLst>
            <a:ext uri="{FF2B5EF4-FFF2-40B4-BE49-F238E27FC236}">
              <a16:creationId xmlns:a16="http://schemas.microsoft.com/office/drawing/2014/main" xmlns=""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4" name="261 CuadroTexto">
          <a:extLst>
            <a:ext uri="{FF2B5EF4-FFF2-40B4-BE49-F238E27FC236}">
              <a16:creationId xmlns:a16="http://schemas.microsoft.com/office/drawing/2014/main" xmlns=""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5" name="262 CuadroTexto">
          <a:extLst>
            <a:ext uri="{FF2B5EF4-FFF2-40B4-BE49-F238E27FC236}">
              <a16:creationId xmlns:a16="http://schemas.microsoft.com/office/drawing/2014/main" xmlns=""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6" name="263 CuadroTexto">
          <a:extLst>
            <a:ext uri="{FF2B5EF4-FFF2-40B4-BE49-F238E27FC236}">
              <a16:creationId xmlns:a16="http://schemas.microsoft.com/office/drawing/2014/main" xmlns=""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7" name="264 CuadroTexto">
          <a:extLst>
            <a:ext uri="{FF2B5EF4-FFF2-40B4-BE49-F238E27FC236}">
              <a16:creationId xmlns:a16="http://schemas.microsoft.com/office/drawing/2014/main" xmlns=""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8" name="265 CuadroTexto">
          <a:extLst>
            <a:ext uri="{FF2B5EF4-FFF2-40B4-BE49-F238E27FC236}">
              <a16:creationId xmlns:a16="http://schemas.microsoft.com/office/drawing/2014/main" xmlns=""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9" name="266 CuadroTexto">
          <a:extLst>
            <a:ext uri="{FF2B5EF4-FFF2-40B4-BE49-F238E27FC236}">
              <a16:creationId xmlns:a16="http://schemas.microsoft.com/office/drawing/2014/main" xmlns=""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0" name="267 CuadroTexto">
          <a:extLst>
            <a:ext uri="{FF2B5EF4-FFF2-40B4-BE49-F238E27FC236}">
              <a16:creationId xmlns:a16="http://schemas.microsoft.com/office/drawing/2014/main" xmlns=""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1" name="268 CuadroTexto">
          <a:extLst>
            <a:ext uri="{FF2B5EF4-FFF2-40B4-BE49-F238E27FC236}">
              <a16:creationId xmlns:a16="http://schemas.microsoft.com/office/drawing/2014/main" xmlns="" id="{00000000-0008-0000-2000-00004F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2" name="269 CuadroTexto">
          <a:extLst>
            <a:ext uri="{FF2B5EF4-FFF2-40B4-BE49-F238E27FC236}">
              <a16:creationId xmlns:a16="http://schemas.microsoft.com/office/drawing/2014/main" xmlns="" id="{00000000-0008-0000-2000-000050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3" name="270 CuadroTexto">
          <a:extLst>
            <a:ext uri="{FF2B5EF4-FFF2-40B4-BE49-F238E27FC236}">
              <a16:creationId xmlns:a16="http://schemas.microsoft.com/office/drawing/2014/main" xmlns="" id="{00000000-0008-0000-2000-000051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4" name="271 CuadroTexto">
          <a:extLst>
            <a:ext uri="{FF2B5EF4-FFF2-40B4-BE49-F238E27FC236}">
              <a16:creationId xmlns:a16="http://schemas.microsoft.com/office/drawing/2014/main" xmlns="" id="{00000000-0008-0000-2000-000052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5" name="272 CuadroTexto">
          <a:extLst>
            <a:ext uri="{FF2B5EF4-FFF2-40B4-BE49-F238E27FC236}">
              <a16:creationId xmlns:a16="http://schemas.microsoft.com/office/drawing/2014/main" xmlns="" id="{00000000-0008-0000-2000-000053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6" name="273 CuadroTexto">
          <a:extLst>
            <a:ext uri="{FF2B5EF4-FFF2-40B4-BE49-F238E27FC236}">
              <a16:creationId xmlns:a16="http://schemas.microsoft.com/office/drawing/2014/main" xmlns="" id="{00000000-0008-0000-2000-000054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7" name="274 CuadroTexto">
          <a:extLst>
            <a:ext uri="{FF2B5EF4-FFF2-40B4-BE49-F238E27FC236}">
              <a16:creationId xmlns:a16="http://schemas.microsoft.com/office/drawing/2014/main" xmlns="" id="{00000000-0008-0000-2000-000055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8" name="275 CuadroTexto">
          <a:extLst>
            <a:ext uri="{FF2B5EF4-FFF2-40B4-BE49-F238E27FC236}">
              <a16:creationId xmlns:a16="http://schemas.microsoft.com/office/drawing/2014/main" xmlns="" id="{00000000-0008-0000-2000-000056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9" name="276 CuadroTexto">
          <a:extLst>
            <a:ext uri="{FF2B5EF4-FFF2-40B4-BE49-F238E27FC236}">
              <a16:creationId xmlns:a16="http://schemas.microsoft.com/office/drawing/2014/main" xmlns="" id="{00000000-0008-0000-2000-000057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0" name="277 CuadroTexto">
          <a:extLst>
            <a:ext uri="{FF2B5EF4-FFF2-40B4-BE49-F238E27FC236}">
              <a16:creationId xmlns:a16="http://schemas.microsoft.com/office/drawing/2014/main" xmlns="" id="{00000000-0008-0000-2000-000058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1" name="278 CuadroTexto">
          <a:extLst>
            <a:ext uri="{FF2B5EF4-FFF2-40B4-BE49-F238E27FC236}">
              <a16:creationId xmlns:a16="http://schemas.microsoft.com/office/drawing/2014/main" xmlns="" id="{00000000-0008-0000-2000-000059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2" name="279 CuadroTexto">
          <a:extLst>
            <a:ext uri="{FF2B5EF4-FFF2-40B4-BE49-F238E27FC236}">
              <a16:creationId xmlns:a16="http://schemas.microsoft.com/office/drawing/2014/main" xmlns="" id="{00000000-0008-0000-2000-00005A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3" name="280 CuadroTexto">
          <a:extLst>
            <a:ext uri="{FF2B5EF4-FFF2-40B4-BE49-F238E27FC236}">
              <a16:creationId xmlns:a16="http://schemas.microsoft.com/office/drawing/2014/main" xmlns="" id="{00000000-0008-0000-2000-00005B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4" name="281 CuadroTexto">
          <a:extLst>
            <a:ext uri="{FF2B5EF4-FFF2-40B4-BE49-F238E27FC236}">
              <a16:creationId xmlns:a16="http://schemas.microsoft.com/office/drawing/2014/main" xmlns="" id="{00000000-0008-0000-2000-00005C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5" name="282 CuadroTexto">
          <a:extLst>
            <a:ext uri="{FF2B5EF4-FFF2-40B4-BE49-F238E27FC236}">
              <a16:creationId xmlns:a16="http://schemas.microsoft.com/office/drawing/2014/main" xmlns="" id="{00000000-0008-0000-2000-00005D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6" name="283 CuadroTexto">
          <a:extLst>
            <a:ext uri="{FF2B5EF4-FFF2-40B4-BE49-F238E27FC236}">
              <a16:creationId xmlns:a16="http://schemas.microsoft.com/office/drawing/2014/main" xmlns="" id="{00000000-0008-0000-2000-00005E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7" name="284 CuadroTexto">
          <a:extLst>
            <a:ext uri="{FF2B5EF4-FFF2-40B4-BE49-F238E27FC236}">
              <a16:creationId xmlns:a16="http://schemas.microsoft.com/office/drawing/2014/main" xmlns="" id="{00000000-0008-0000-2000-00005F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8" name="285 CuadroTexto">
          <a:extLst>
            <a:ext uri="{FF2B5EF4-FFF2-40B4-BE49-F238E27FC236}">
              <a16:creationId xmlns:a16="http://schemas.microsoft.com/office/drawing/2014/main" xmlns=""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9" name="286 CuadroTexto">
          <a:extLst>
            <a:ext uri="{FF2B5EF4-FFF2-40B4-BE49-F238E27FC236}">
              <a16:creationId xmlns:a16="http://schemas.microsoft.com/office/drawing/2014/main" xmlns=""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0" name="287 CuadroTexto">
          <a:extLst>
            <a:ext uri="{FF2B5EF4-FFF2-40B4-BE49-F238E27FC236}">
              <a16:creationId xmlns:a16="http://schemas.microsoft.com/office/drawing/2014/main" xmlns=""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1" name="288 CuadroTexto">
          <a:extLst>
            <a:ext uri="{FF2B5EF4-FFF2-40B4-BE49-F238E27FC236}">
              <a16:creationId xmlns:a16="http://schemas.microsoft.com/office/drawing/2014/main" xmlns=""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2" name="289 CuadroTexto">
          <a:extLst>
            <a:ext uri="{FF2B5EF4-FFF2-40B4-BE49-F238E27FC236}">
              <a16:creationId xmlns:a16="http://schemas.microsoft.com/office/drawing/2014/main" xmlns=""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3" name="290 CuadroTexto">
          <a:extLst>
            <a:ext uri="{FF2B5EF4-FFF2-40B4-BE49-F238E27FC236}">
              <a16:creationId xmlns:a16="http://schemas.microsoft.com/office/drawing/2014/main" xmlns=""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4" name="291 CuadroTexto">
          <a:extLst>
            <a:ext uri="{FF2B5EF4-FFF2-40B4-BE49-F238E27FC236}">
              <a16:creationId xmlns:a16="http://schemas.microsoft.com/office/drawing/2014/main" xmlns=""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5" name="292 CuadroTexto">
          <a:extLst>
            <a:ext uri="{FF2B5EF4-FFF2-40B4-BE49-F238E27FC236}">
              <a16:creationId xmlns:a16="http://schemas.microsoft.com/office/drawing/2014/main" xmlns=""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6" name="293 CuadroTexto">
          <a:extLst>
            <a:ext uri="{FF2B5EF4-FFF2-40B4-BE49-F238E27FC236}">
              <a16:creationId xmlns:a16="http://schemas.microsoft.com/office/drawing/2014/main" xmlns=""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7" name="294 CuadroTexto">
          <a:extLst>
            <a:ext uri="{FF2B5EF4-FFF2-40B4-BE49-F238E27FC236}">
              <a16:creationId xmlns:a16="http://schemas.microsoft.com/office/drawing/2014/main" xmlns=""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8" name="295 CuadroTexto">
          <a:extLst>
            <a:ext uri="{FF2B5EF4-FFF2-40B4-BE49-F238E27FC236}">
              <a16:creationId xmlns:a16="http://schemas.microsoft.com/office/drawing/2014/main" xmlns=""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9" name="296 CuadroTexto">
          <a:extLst>
            <a:ext uri="{FF2B5EF4-FFF2-40B4-BE49-F238E27FC236}">
              <a16:creationId xmlns:a16="http://schemas.microsoft.com/office/drawing/2014/main" xmlns=""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0" name="17 CuadroTexto">
          <a:extLst>
            <a:ext uri="{FF2B5EF4-FFF2-40B4-BE49-F238E27FC236}">
              <a16:creationId xmlns:a16="http://schemas.microsoft.com/office/drawing/2014/main" xmlns=""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1" name="90 CuadroTexto">
          <a:extLst>
            <a:ext uri="{FF2B5EF4-FFF2-40B4-BE49-F238E27FC236}">
              <a16:creationId xmlns:a16="http://schemas.microsoft.com/office/drawing/2014/main" xmlns="" id="{00000000-0008-0000-2000-00006D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2" name="91 CuadroTexto">
          <a:extLst>
            <a:ext uri="{FF2B5EF4-FFF2-40B4-BE49-F238E27FC236}">
              <a16:creationId xmlns:a16="http://schemas.microsoft.com/office/drawing/2014/main" xmlns="" id="{00000000-0008-0000-2000-00006E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3" name="92 CuadroTexto">
          <a:extLst>
            <a:ext uri="{FF2B5EF4-FFF2-40B4-BE49-F238E27FC236}">
              <a16:creationId xmlns:a16="http://schemas.microsoft.com/office/drawing/2014/main" xmlns="" id="{00000000-0008-0000-2000-00006F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4" name="93 CuadroTexto">
          <a:extLst>
            <a:ext uri="{FF2B5EF4-FFF2-40B4-BE49-F238E27FC236}">
              <a16:creationId xmlns:a16="http://schemas.microsoft.com/office/drawing/2014/main" xmlns="" id="{00000000-0008-0000-2000-000070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5" name="94 CuadroTexto">
          <a:extLst>
            <a:ext uri="{FF2B5EF4-FFF2-40B4-BE49-F238E27FC236}">
              <a16:creationId xmlns:a16="http://schemas.microsoft.com/office/drawing/2014/main" xmlns="" id="{00000000-0008-0000-2000-000071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6" name="95 CuadroTexto">
          <a:extLst>
            <a:ext uri="{FF2B5EF4-FFF2-40B4-BE49-F238E27FC236}">
              <a16:creationId xmlns:a16="http://schemas.microsoft.com/office/drawing/2014/main" xmlns="" id="{00000000-0008-0000-2000-000072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7" name="96 CuadroTexto">
          <a:extLst>
            <a:ext uri="{FF2B5EF4-FFF2-40B4-BE49-F238E27FC236}">
              <a16:creationId xmlns:a16="http://schemas.microsoft.com/office/drawing/2014/main" xmlns="" id="{00000000-0008-0000-2000-000073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8" name="97 CuadroTexto">
          <a:extLst>
            <a:ext uri="{FF2B5EF4-FFF2-40B4-BE49-F238E27FC236}">
              <a16:creationId xmlns:a16="http://schemas.microsoft.com/office/drawing/2014/main" xmlns="" id="{00000000-0008-0000-2000-000074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9" name="98 CuadroTexto">
          <a:extLst>
            <a:ext uri="{FF2B5EF4-FFF2-40B4-BE49-F238E27FC236}">
              <a16:creationId xmlns:a16="http://schemas.microsoft.com/office/drawing/2014/main" xmlns="" id="{00000000-0008-0000-2000-000075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0" name="99 CuadroTexto">
          <a:extLst>
            <a:ext uri="{FF2B5EF4-FFF2-40B4-BE49-F238E27FC236}">
              <a16:creationId xmlns:a16="http://schemas.microsoft.com/office/drawing/2014/main" xmlns="" id="{00000000-0008-0000-2000-000076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1" name="100 CuadroTexto">
          <a:extLst>
            <a:ext uri="{FF2B5EF4-FFF2-40B4-BE49-F238E27FC236}">
              <a16:creationId xmlns:a16="http://schemas.microsoft.com/office/drawing/2014/main" xmlns="" id="{00000000-0008-0000-2000-000077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2" name="101 CuadroTexto">
          <a:extLst>
            <a:ext uri="{FF2B5EF4-FFF2-40B4-BE49-F238E27FC236}">
              <a16:creationId xmlns:a16="http://schemas.microsoft.com/office/drawing/2014/main" xmlns="" id="{00000000-0008-0000-2000-000078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3" name="118 CuadroTexto">
          <a:extLst>
            <a:ext uri="{FF2B5EF4-FFF2-40B4-BE49-F238E27FC236}">
              <a16:creationId xmlns:a16="http://schemas.microsoft.com/office/drawing/2014/main" xmlns=""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4" name="119 CuadroTexto">
          <a:extLst>
            <a:ext uri="{FF2B5EF4-FFF2-40B4-BE49-F238E27FC236}">
              <a16:creationId xmlns:a16="http://schemas.microsoft.com/office/drawing/2014/main" xmlns=""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5" name="120 CuadroTexto">
          <a:extLst>
            <a:ext uri="{FF2B5EF4-FFF2-40B4-BE49-F238E27FC236}">
              <a16:creationId xmlns:a16="http://schemas.microsoft.com/office/drawing/2014/main" xmlns=""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6" name="121 CuadroTexto">
          <a:extLst>
            <a:ext uri="{FF2B5EF4-FFF2-40B4-BE49-F238E27FC236}">
              <a16:creationId xmlns:a16="http://schemas.microsoft.com/office/drawing/2014/main" xmlns=""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7" name="122 CuadroTexto">
          <a:extLst>
            <a:ext uri="{FF2B5EF4-FFF2-40B4-BE49-F238E27FC236}">
              <a16:creationId xmlns:a16="http://schemas.microsoft.com/office/drawing/2014/main" xmlns=""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8" name="123 CuadroTexto">
          <a:extLst>
            <a:ext uri="{FF2B5EF4-FFF2-40B4-BE49-F238E27FC236}">
              <a16:creationId xmlns:a16="http://schemas.microsoft.com/office/drawing/2014/main" xmlns=""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9" name="124 CuadroTexto">
          <a:extLst>
            <a:ext uri="{FF2B5EF4-FFF2-40B4-BE49-F238E27FC236}">
              <a16:creationId xmlns:a16="http://schemas.microsoft.com/office/drawing/2014/main" xmlns=""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0" name="125 CuadroTexto">
          <a:extLst>
            <a:ext uri="{FF2B5EF4-FFF2-40B4-BE49-F238E27FC236}">
              <a16:creationId xmlns:a16="http://schemas.microsoft.com/office/drawing/2014/main" xmlns=""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1" name="143 CuadroTexto">
          <a:extLst>
            <a:ext uri="{FF2B5EF4-FFF2-40B4-BE49-F238E27FC236}">
              <a16:creationId xmlns:a16="http://schemas.microsoft.com/office/drawing/2014/main" xmlns=""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2" name="144 CuadroTexto">
          <a:extLst>
            <a:ext uri="{FF2B5EF4-FFF2-40B4-BE49-F238E27FC236}">
              <a16:creationId xmlns:a16="http://schemas.microsoft.com/office/drawing/2014/main" xmlns=""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3" name="145 CuadroTexto">
          <a:extLst>
            <a:ext uri="{FF2B5EF4-FFF2-40B4-BE49-F238E27FC236}">
              <a16:creationId xmlns:a16="http://schemas.microsoft.com/office/drawing/2014/main" xmlns=""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4" name="146 CuadroTexto">
          <a:extLst>
            <a:ext uri="{FF2B5EF4-FFF2-40B4-BE49-F238E27FC236}">
              <a16:creationId xmlns:a16="http://schemas.microsoft.com/office/drawing/2014/main" xmlns=""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5" name="147 CuadroTexto">
          <a:extLst>
            <a:ext uri="{FF2B5EF4-FFF2-40B4-BE49-F238E27FC236}">
              <a16:creationId xmlns:a16="http://schemas.microsoft.com/office/drawing/2014/main" xmlns=""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6" name="148 CuadroTexto">
          <a:extLst>
            <a:ext uri="{FF2B5EF4-FFF2-40B4-BE49-F238E27FC236}">
              <a16:creationId xmlns:a16="http://schemas.microsoft.com/office/drawing/2014/main" xmlns=""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7" name="149 CuadroTexto">
          <a:extLst>
            <a:ext uri="{FF2B5EF4-FFF2-40B4-BE49-F238E27FC236}">
              <a16:creationId xmlns:a16="http://schemas.microsoft.com/office/drawing/2014/main" xmlns=""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8" name="150 CuadroTexto">
          <a:extLst>
            <a:ext uri="{FF2B5EF4-FFF2-40B4-BE49-F238E27FC236}">
              <a16:creationId xmlns:a16="http://schemas.microsoft.com/office/drawing/2014/main" xmlns=""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9" name="151 CuadroTexto">
          <a:extLst>
            <a:ext uri="{FF2B5EF4-FFF2-40B4-BE49-F238E27FC236}">
              <a16:creationId xmlns:a16="http://schemas.microsoft.com/office/drawing/2014/main" xmlns=""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0" name="152 CuadroTexto">
          <a:extLst>
            <a:ext uri="{FF2B5EF4-FFF2-40B4-BE49-F238E27FC236}">
              <a16:creationId xmlns:a16="http://schemas.microsoft.com/office/drawing/2014/main" xmlns=""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1" name="153 CuadroTexto">
          <a:extLst>
            <a:ext uri="{FF2B5EF4-FFF2-40B4-BE49-F238E27FC236}">
              <a16:creationId xmlns:a16="http://schemas.microsoft.com/office/drawing/2014/main" xmlns=""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2" name="154 CuadroTexto">
          <a:extLst>
            <a:ext uri="{FF2B5EF4-FFF2-40B4-BE49-F238E27FC236}">
              <a16:creationId xmlns:a16="http://schemas.microsoft.com/office/drawing/2014/main" xmlns=""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3" name="155 CuadroTexto">
          <a:extLst>
            <a:ext uri="{FF2B5EF4-FFF2-40B4-BE49-F238E27FC236}">
              <a16:creationId xmlns:a16="http://schemas.microsoft.com/office/drawing/2014/main" xmlns=""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4" name="156 CuadroTexto">
          <a:extLst>
            <a:ext uri="{FF2B5EF4-FFF2-40B4-BE49-F238E27FC236}">
              <a16:creationId xmlns:a16="http://schemas.microsoft.com/office/drawing/2014/main" xmlns=""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5" name="157 CuadroTexto">
          <a:extLst>
            <a:ext uri="{FF2B5EF4-FFF2-40B4-BE49-F238E27FC236}">
              <a16:creationId xmlns:a16="http://schemas.microsoft.com/office/drawing/2014/main" xmlns=""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6" name="158 CuadroTexto">
          <a:extLst>
            <a:ext uri="{FF2B5EF4-FFF2-40B4-BE49-F238E27FC236}">
              <a16:creationId xmlns:a16="http://schemas.microsoft.com/office/drawing/2014/main" xmlns=""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7" name="159 CuadroTexto">
          <a:extLst>
            <a:ext uri="{FF2B5EF4-FFF2-40B4-BE49-F238E27FC236}">
              <a16:creationId xmlns:a16="http://schemas.microsoft.com/office/drawing/2014/main" xmlns=""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8" name="160 CuadroTexto">
          <a:extLst>
            <a:ext uri="{FF2B5EF4-FFF2-40B4-BE49-F238E27FC236}">
              <a16:creationId xmlns:a16="http://schemas.microsoft.com/office/drawing/2014/main" xmlns=""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9" name="161 CuadroTexto">
          <a:extLst>
            <a:ext uri="{FF2B5EF4-FFF2-40B4-BE49-F238E27FC236}">
              <a16:creationId xmlns:a16="http://schemas.microsoft.com/office/drawing/2014/main" xmlns=""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0" name="162 CuadroTexto">
          <a:extLst>
            <a:ext uri="{FF2B5EF4-FFF2-40B4-BE49-F238E27FC236}">
              <a16:creationId xmlns:a16="http://schemas.microsoft.com/office/drawing/2014/main" xmlns=""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1" name="163 CuadroTexto">
          <a:extLst>
            <a:ext uri="{FF2B5EF4-FFF2-40B4-BE49-F238E27FC236}">
              <a16:creationId xmlns:a16="http://schemas.microsoft.com/office/drawing/2014/main" xmlns=""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2" name="164 CuadroTexto">
          <a:extLst>
            <a:ext uri="{FF2B5EF4-FFF2-40B4-BE49-F238E27FC236}">
              <a16:creationId xmlns:a16="http://schemas.microsoft.com/office/drawing/2014/main" xmlns=""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3" name="165 CuadroTexto">
          <a:extLst>
            <a:ext uri="{FF2B5EF4-FFF2-40B4-BE49-F238E27FC236}">
              <a16:creationId xmlns:a16="http://schemas.microsoft.com/office/drawing/2014/main" xmlns=""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4" name="166 CuadroTexto">
          <a:extLst>
            <a:ext uri="{FF2B5EF4-FFF2-40B4-BE49-F238E27FC236}">
              <a16:creationId xmlns:a16="http://schemas.microsoft.com/office/drawing/2014/main" xmlns=""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5" name="167 CuadroTexto">
          <a:extLst>
            <a:ext uri="{FF2B5EF4-FFF2-40B4-BE49-F238E27FC236}">
              <a16:creationId xmlns:a16="http://schemas.microsoft.com/office/drawing/2014/main" xmlns=""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6" name="168 CuadroTexto">
          <a:extLst>
            <a:ext uri="{FF2B5EF4-FFF2-40B4-BE49-F238E27FC236}">
              <a16:creationId xmlns:a16="http://schemas.microsoft.com/office/drawing/2014/main" xmlns=""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7" name="169 CuadroTexto">
          <a:extLst>
            <a:ext uri="{FF2B5EF4-FFF2-40B4-BE49-F238E27FC236}">
              <a16:creationId xmlns:a16="http://schemas.microsoft.com/office/drawing/2014/main" xmlns=""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8" name="170 CuadroTexto">
          <a:extLst>
            <a:ext uri="{FF2B5EF4-FFF2-40B4-BE49-F238E27FC236}">
              <a16:creationId xmlns:a16="http://schemas.microsoft.com/office/drawing/2014/main" xmlns=""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9" name="171 CuadroTexto">
          <a:extLst>
            <a:ext uri="{FF2B5EF4-FFF2-40B4-BE49-F238E27FC236}">
              <a16:creationId xmlns:a16="http://schemas.microsoft.com/office/drawing/2014/main" xmlns=""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0" name="172 CuadroTexto">
          <a:extLst>
            <a:ext uri="{FF2B5EF4-FFF2-40B4-BE49-F238E27FC236}">
              <a16:creationId xmlns:a16="http://schemas.microsoft.com/office/drawing/2014/main" xmlns=""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1" name="173 CuadroTexto">
          <a:extLst>
            <a:ext uri="{FF2B5EF4-FFF2-40B4-BE49-F238E27FC236}">
              <a16:creationId xmlns:a16="http://schemas.microsoft.com/office/drawing/2014/main" xmlns=""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2" name="174 CuadroTexto">
          <a:extLst>
            <a:ext uri="{FF2B5EF4-FFF2-40B4-BE49-F238E27FC236}">
              <a16:creationId xmlns:a16="http://schemas.microsoft.com/office/drawing/2014/main" xmlns=""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3" name="175 CuadroTexto">
          <a:extLst>
            <a:ext uri="{FF2B5EF4-FFF2-40B4-BE49-F238E27FC236}">
              <a16:creationId xmlns:a16="http://schemas.microsoft.com/office/drawing/2014/main" xmlns=""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4" name="176 CuadroTexto">
          <a:extLst>
            <a:ext uri="{FF2B5EF4-FFF2-40B4-BE49-F238E27FC236}">
              <a16:creationId xmlns:a16="http://schemas.microsoft.com/office/drawing/2014/main" xmlns=""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5" name="177 CuadroTexto">
          <a:extLst>
            <a:ext uri="{FF2B5EF4-FFF2-40B4-BE49-F238E27FC236}">
              <a16:creationId xmlns:a16="http://schemas.microsoft.com/office/drawing/2014/main" xmlns=""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6" name="178 CuadroTexto">
          <a:extLst>
            <a:ext uri="{FF2B5EF4-FFF2-40B4-BE49-F238E27FC236}">
              <a16:creationId xmlns:a16="http://schemas.microsoft.com/office/drawing/2014/main" xmlns=""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7" name="179 CuadroTexto">
          <a:extLst>
            <a:ext uri="{FF2B5EF4-FFF2-40B4-BE49-F238E27FC236}">
              <a16:creationId xmlns:a16="http://schemas.microsoft.com/office/drawing/2014/main" xmlns=""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8" name="180 CuadroTexto">
          <a:extLst>
            <a:ext uri="{FF2B5EF4-FFF2-40B4-BE49-F238E27FC236}">
              <a16:creationId xmlns:a16="http://schemas.microsoft.com/office/drawing/2014/main" xmlns=""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9" name="181 CuadroTexto">
          <a:extLst>
            <a:ext uri="{FF2B5EF4-FFF2-40B4-BE49-F238E27FC236}">
              <a16:creationId xmlns:a16="http://schemas.microsoft.com/office/drawing/2014/main" xmlns=""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0" name="182 CuadroTexto">
          <a:extLst>
            <a:ext uri="{FF2B5EF4-FFF2-40B4-BE49-F238E27FC236}">
              <a16:creationId xmlns:a16="http://schemas.microsoft.com/office/drawing/2014/main" xmlns=""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1" name="183 CuadroTexto">
          <a:extLst>
            <a:ext uri="{FF2B5EF4-FFF2-40B4-BE49-F238E27FC236}">
              <a16:creationId xmlns:a16="http://schemas.microsoft.com/office/drawing/2014/main" xmlns=""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2" name="184 CuadroTexto">
          <a:extLst>
            <a:ext uri="{FF2B5EF4-FFF2-40B4-BE49-F238E27FC236}">
              <a16:creationId xmlns:a16="http://schemas.microsoft.com/office/drawing/2014/main" xmlns=""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3" name="185 CuadroTexto">
          <a:extLst>
            <a:ext uri="{FF2B5EF4-FFF2-40B4-BE49-F238E27FC236}">
              <a16:creationId xmlns:a16="http://schemas.microsoft.com/office/drawing/2014/main" xmlns=""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4" name="186 CuadroTexto">
          <a:extLst>
            <a:ext uri="{FF2B5EF4-FFF2-40B4-BE49-F238E27FC236}">
              <a16:creationId xmlns:a16="http://schemas.microsoft.com/office/drawing/2014/main" xmlns=""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5" name="187 CuadroTexto">
          <a:extLst>
            <a:ext uri="{FF2B5EF4-FFF2-40B4-BE49-F238E27FC236}">
              <a16:creationId xmlns:a16="http://schemas.microsoft.com/office/drawing/2014/main" xmlns=""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6" name="188 CuadroTexto">
          <a:extLst>
            <a:ext uri="{FF2B5EF4-FFF2-40B4-BE49-F238E27FC236}">
              <a16:creationId xmlns:a16="http://schemas.microsoft.com/office/drawing/2014/main" xmlns=""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7" name="189 CuadroTexto">
          <a:extLst>
            <a:ext uri="{FF2B5EF4-FFF2-40B4-BE49-F238E27FC236}">
              <a16:creationId xmlns:a16="http://schemas.microsoft.com/office/drawing/2014/main" xmlns=""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8" name="190 CuadroTexto">
          <a:extLst>
            <a:ext uri="{FF2B5EF4-FFF2-40B4-BE49-F238E27FC236}">
              <a16:creationId xmlns:a16="http://schemas.microsoft.com/office/drawing/2014/main" xmlns=""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9" name="191 CuadroTexto">
          <a:extLst>
            <a:ext uri="{FF2B5EF4-FFF2-40B4-BE49-F238E27FC236}">
              <a16:creationId xmlns:a16="http://schemas.microsoft.com/office/drawing/2014/main" xmlns=""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0" name="192 CuadroTexto">
          <a:extLst>
            <a:ext uri="{FF2B5EF4-FFF2-40B4-BE49-F238E27FC236}">
              <a16:creationId xmlns:a16="http://schemas.microsoft.com/office/drawing/2014/main" xmlns=""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1" name="193 CuadroTexto">
          <a:extLst>
            <a:ext uri="{FF2B5EF4-FFF2-40B4-BE49-F238E27FC236}">
              <a16:creationId xmlns:a16="http://schemas.microsoft.com/office/drawing/2014/main" xmlns=""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2" name="194 CuadroTexto">
          <a:extLst>
            <a:ext uri="{FF2B5EF4-FFF2-40B4-BE49-F238E27FC236}">
              <a16:creationId xmlns:a16="http://schemas.microsoft.com/office/drawing/2014/main" xmlns=""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3" name="195 CuadroTexto">
          <a:extLst>
            <a:ext uri="{FF2B5EF4-FFF2-40B4-BE49-F238E27FC236}">
              <a16:creationId xmlns:a16="http://schemas.microsoft.com/office/drawing/2014/main" xmlns=""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4" name="196 CuadroTexto">
          <a:extLst>
            <a:ext uri="{FF2B5EF4-FFF2-40B4-BE49-F238E27FC236}">
              <a16:creationId xmlns:a16="http://schemas.microsoft.com/office/drawing/2014/main" xmlns=""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5" name="197 CuadroTexto">
          <a:extLst>
            <a:ext uri="{FF2B5EF4-FFF2-40B4-BE49-F238E27FC236}">
              <a16:creationId xmlns:a16="http://schemas.microsoft.com/office/drawing/2014/main" xmlns=""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6" name="198 CuadroTexto">
          <a:extLst>
            <a:ext uri="{FF2B5EF4-FFF2-40B4-BE49-F238E27FC236}">
              <a16:creationId xmlns:a16="http://schemas.microsoft.com/office/drawing/2014/main" xmlns=""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7" name="199 CuadroTexto">
          <a:extLst>
            <a:ext uri="{FF2B5EF4-FFF2-40B4-BE49-F238E27FC236}">
              <a16:creationId xmlns:a16="http://schemas.microsoft.com/office/drawing/2014/main" xmlns=""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8" name="200 CuadroTexto">
          <a:extLst>
            <a:ext uri="{FF2B5EF4-FFF2-40B4-BE49-F238E27FC236}">
              <a16:creationId xmlns:a16="http://schemas.microsoft.com/office/drawing/2014/main" xmlns=""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9" name="201 CuadroTexto">
          <a:extLst>
            <a:ext uri="{FF2B5EF4-FFF2-40B4-BE49-F238E27FC236}">
              <a16:creationId xmlns:a16="http://schemas.microsoft.com/office/drawing/2014/main" xmlns=""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0" name="202 CuadroTexto">
          <a:extLst>
            <a:ext uri="{FF2B5EF4-FFF2-40B4-BE49-F238E27FC236}">
              <a16:creationId xmlns:a16="http://schemas.microsoft.com/office/drawing/2014/main" xmlns=""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1" name="203 CuadroTexto">
          <a:extLst>
            <a:ext uri="{FF2B5EF4-FFF2-40B4-BE49-F238E27FC236}">
              <a16:creationId xmlns:a16="http://schemas.microsoft.com/office/drawing/2014/main" xmlns=""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2" name="204 CuadroTexto">
          <a:extLst>
            <a:ext uri="{FF2B5EF4-FFF2-40B4-BE49-F238E27FC236}">
              <a16:creationId xmlns:a16="http://schemas.microsoft.com/office/drawing/2014/main" xmlns=""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3" name="205 CuadroTexto">
          <a:extLst>
            <a:ext uri="{FF2B5EF4-FFF2-40B4-BE49-F238E27FC236}">
              <a16:creationId xmlns:a16="http://schemas.microsoft.com/office/drawing/2014/main" xmlns=""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4" name="206 CuadroTexto">
          <a:extLst>
            <a:ext uri="{FF2B5EF4-FFF2-40B4-BE49-F238E27FC236}">
              <a16:creationId xmlns:a16="http://schemas.microsoft.com/office/drawing/2014/main" xmlns=""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5" name="207 CuadroTexto">
          <a:extLst>
            <a:ext uri="{FF2B5EF4-FFF2-40B4-BE49-F238E27FC236}">
              <a16:creationId xmlns:a16="http://schemas.microsoft.com/office/drawing/2014/main" xmlns=""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6" name="208 CuadroTexto">
          <a:extLst>
            <a:ext uri="{FF2B5EF4-FFF2-40B4-BE49-F238E27FC236}">
              <a16:creationId xmlns:a16="http://schemas.microsoft.com/office/drawing/2014/main" xmlns=""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7" name="209 CuadroTexto">
          <a:extLst>
            <a:ext uri="{FF2B5EF4-FFF2-40B4-BE49-F238E27FC236}">
              <a16:creationId xmlns:a16="http://schemas.microsoft.com/office/drawing/2014/main" xmlns=""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8" name="210 CuadroTexto">
          <a:extLst>
            <a:ext uri="{FF2B5EF4-FFF2-40B4-BE49-F238E27FC236}">
              <a16:creationId xmlns:a16="http://schemas.microsoft.com/office/drawing/2014/main" xmlns=""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9" name="211 CuadroTexto">
          <a:extLst>
            <a:ext uri="{FF2B5EF4-FFF2-40B4-BE49-F238E27FC236}">
              <a16:creationId xmlns:a16="http://schemas.microsoft.com/office/drawing/2014/main" xmlns=""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0" name="212 CuadroTexto">
          <a:extLst>
            <a:ext uri="{FF2B5EF4-FFF2-40B4-BE49-F238E27FC236}">
              <a16:creationId xmlns:a16="http://schemas.microsoft.com/office/drawing/2014/main" xmlns=""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1" name="213 CuadroTexto">
          <a:extLst>
            <a:ext uri="{FF2B5EF4-FFF2-40B4-BE49-F238E27FC236}">
              <a16:creationId xmlns:a16="http://schemas.microsoft.com/office/drawing/2014/main" xmlns=""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2" name="214 CuadroTexto">
          <a:extLst>
            <a:ext uri="{FF2B5EF4-FFF2-40B4-BE49-F238E27FC236}">
              <a16:creationId xmlns:a16="http://schemas.microsoft.com/office/drawing/2014/main" xmlns=""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3" name="215 CuadroTexto">
          <a:extLst>
            <a:ext uri="{FF2B5EF4-FFF2-40B4-BE49-F238E27FC236}">
              <a16:creationId xmlns:a16="http://schemas.microsoft.com/office/drawing/2014/main" xmlns=""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4" name="216 CuadroTexto">
          <a:extLst>
            <a:ext uri="{FF2B5EF4-FFF2-40B4-BE49-F238E27FC236}">
              <a16:creationId xmlns:a16="http://schemas.microsoft.com/office/drawing/2014/main" xmlns=""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5" name="217 CuadroTexto">
          <a:extLst>
            <a:ext uri="{FF2B5EF4-FFF2-40B4-BE49-F238E27FC236}">
              <a16:creationId xmlns:a16="http://schemas.microsoft.com/office/drawing/2014/main" xmlns=""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6" name="218 CuadroTexto">
          <a:extLst>
            <a:ext uri="{FF2B5EF4-FFF2-40B4-BE49-F238E27FC236}">
              <a16:creationId xmlns:a16="http://schemas.microsoft.com/office/drawing/2014/main" xmlns=""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7" name="219 CuadroTexto">
          <a:extLst>
            <a:ext uri="{FF2B5EF4-FFF2-40B4-BE49-F238E27FC236}">
              <a16:creationId xmlns:a16="http://schemas.microsoft.com/office/drawing/2014/main" xmlns=""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8" name="220 CuadroTexto">
          <a:extLst>
            <a:ext uri="{FF2B5EF4-FFF2-40B4-BE49-F238E27FC236}">
              <a16:creationId xmlns:a16="http://schemas.microsoft.com/office/drawing/2014/main" xmlns=""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9" name="221 CuadroTexto">
          <a:extLst>
            <a:ext uri="{FF2B5EF4-FFF2-40B4-BE49-F238E27FC236}">
              <a16:creationId xmlns:a16="http://schemas.microsoft.com/office/drawing/2014/main" xmlns=""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0" name="222 CuadroTexto">
          <a:extLst>
            <a:ext uri="{FF2B5EF4-FFF2-40B4-BE49-F238E27FC236}">
              <a16:creationId xmlns:a16="http://schemas.microsoft.com/office/drawing/2014/main" xmlns=""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1" name="223 CuadroTexto">
          <a:extLst>
            <a:ext uri="{FF2B5EF4-FFF2-40B4-BE49-F238E27FC236}">
              <a16:creationId xmlns:a16="http://schemas.microsoft.com/office/drawing/2014/main" xmlns=""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2" name="224 CuadroTexto">
          <a:extLst>
            <a:ext uri="{FF2B5EF4-FFF2-40B4-BE49-F238E27FC236}">
              <a16:creationId xmlns:a16="http://schemas.microsoft.com/office/drawing/2014/main" xmlns=""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3" name="225 CuadroTexto">
          <a:extLst>
            <a:ext uri="{FF2B5EF4-FFF2-40B4-BE49-F238E27FC236}">
              <a16:creationId xmlns:a16="http://schemas.microsoft.com/office/drawing/2014/main" xmlns=""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4" name="226 CuadroTexto">
          <a:extLst>
            <a:ext uri="{FF2B5EF4-FFF2-40B4-BE49-F238E27FC236}">
              <a16:creationId xmlns:a16="http://schemas.microsoft.com/office/drawing/2014/main" xmlns=""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5" name="227 CuadroTexto">
          <a:extLst>
            <a:ext uri="{FF2B5EF4-FFF2-40B4-BE49-F238E27FC236}">
              <a16:creationId xmlns:a16="http://schemas.microsoft.com/office/drawing/2014/main" xmlns=""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6" name="228 CuadroTexto">
          <a:extLst>
            <a:ext uri="{FF2B5EF4-FFF2-40B4-BE49-F238E27FC236}">
              <a16:creationId xmlns:a16="http://schemas.microsoft.com/office/drawing/2014/main" xmlns=""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7" name="229 CuadroTexto">
          <a:extLst>
            <a:ext uri="{FF2B5EF4-FFF2-40B4-BE49-F238E27FC236}">
              <a16:creationId xmlns:a16="http://schemas.microsoft.com/office/drawing/2014/main" xmlns=""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8" name="230 CuadroTexto">
          <a:extLst>
            <a:ext uri="{FF2B5EF4-FFF2-40B4-BE49-F238E27FC236}">
              <a16:creationId xmlns:a16="http://schemas.microsoft.com/office/drawing/2014/main" xmlns=""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9" name="231 CuadroTexto">
          <a:extLst>
            <a:ext uri="{FF2B5EF4-FFF2-40B4-BE49-F238E27FC236}">
              <a16:creationId xmlns:a16="http://schemas.microsoft.com/office/drawing/2014/main" xmlns=""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0" name="232 CuadroTexto">
          <a:extLst>
            <a:ext uri="{FF2B5EF4-FFF2-40B4-BE49-F238E27FC236}">
              <a16:creationId xmlns:a16="http://schemas.microsoft.com/office/drawing/2014/main" xmlns=""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1" name="233 CuadroTexto">
          <a:extLst>
            <a:ext uri="{FF2B5EF4-FFF2-40B4-BE49-F238E27FC236}">
              <a16:creationId xmlns:a16="http://schemas.microsoft.com/office/drawing/2014/main" xmlns=""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2" name="234 CuadroTexto">
          <a:extLst>
            <a:ext uri="{FF2B5EF4-FFF2-40B4-BE49-F238E27FC236}">
              <a16:creationId xmlns:a16="http://schemas.microsoft.com/office/drawing/2014/main" xmlns=""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3" name="235 CuadroTexto">
          <a:extLst>
            <a:ext uri="{FF2B5EF4-FFF2-40B4-BE49-F238E27FC236}">
              <a16:creationId xmlns:a16="http://schemas.microsoft.com/office/drawing/2014/main" xmlns=""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4" name="236 CuadroTexto">
          <a:extLst>
            <a:ext uri="{FF2B5EF4-FFF2-40B4-BE49-F238E27FC236}">
              <a16:creationId xmlns:a16="http://schemas.microsoft.com/office/drawing/2014/main" xmlns=""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5" name="237 CuadroTexto">
          <a:extLst>
            <a:ext uri="{FF2B5EF4-FFF2-40B4-BE49-F238E27FC236}">
              <a16:creationId xmlns:a16="http://schemas.microsoft.com/office/drawing/2014/main" xmlns=""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6" name="238 CuadroTexto">
          <a:extLst>
            <a:ext uri="{FF2B5EF4-FFF2-40B4-BE49-F238E27FC236}">
              <a16:creationId xmlns:a16="http://schemas.microsoft.com/office/drawing/2014/main" xmlns=""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7" name="239 CuadroTexto">
          <a:extLst>
            <a:ext uri="{FF2B5EF4-FFF2-40B4-BE49-F238E27FC236}">
              <a16:creationId xmlns:a16="http://schemas.microsoft.com/office/drawing/2014/main" xmlns=""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8" name="240 CuadroTexto">
          <a:extLst>
            <a:ext uri="{FF2B5EF4-FFF2-40B4-BE49-F238E27FC236}">
              <a16:creationId xmlns:a16="http://schemas.microsoft.com/office/drawing/2014/main" xmlns=""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9" name="241 CuadroTexto">
          <a:extLst>
            <a:ext uri="{FF2B5EF4-FFF2-40B4-BE49-F238E27FC236}">
              <a16:creationId xmlns:a16="http://schemas.microsoft.com/office/drawing/2014/main" xmlns=""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0" name="242 CuadroTexto">
          <a:extLst>
            <a:ext uri="{FF2B5EF4-FFF2-40B4-BE49-F238E27FC236}">
              <a16:creationId xmlns:a16="http://schemas.microsoft.com/office/drawing/2014/main" xmlns=""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1" name="243 CuadroTexto">
          <a:extLst>
            <a:ext uri="{FF2B5EF4-FFF2-40B4-BE49-F238E27FC236}">
              <a16:creationId xmlns:a16="http://schemas.microsoft.com/office/drawing/2014/main" xmlns=""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2" name="244 CuadroTexto">
          <a:extLst>
            <a:ext uri="{FF2B5EF4-FFF2-40B4-BE49-F238E27FC236}">
              <a16:creationId xmlns:a16="http://schemas.microsoft.com/office/drawing/2014/main" xmlns=""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3" name="245 CuadroTexto">
          <a:extLst>
            <a:ext uri="{FF2B5EF4-FFF2-40B4-BE49-F238E27FC236}">
              <a16:creationId xmlns:a16="http://schemas.microsoft.com/office/drawing/2014/main" xmlns=""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4" name="246 CuadroTexto">
          <a:extLst>
            <a:ext uri="{FF2B5EF4-FFF2-40B4-BE49-F238E27FC236}">
              <a16:creationId xmlns:a16="http://schemas.microsoft.com/office/drawing/2014/main" xmlns=""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5" name="247 CuadroTexto">
          <a:extLst>
            <a:ext uri="{FF2B5EF4-FFF2-40B4-BE49-F238E27FC236}">
              <a16:creationId xmlns:a16="http://schemas.microsoft.com/office/drawing/2014/main" xmlns=""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6" name="248 CuadroTexto">
          <a:extLst>
            <a:ext uri="{FF2B5EF4-FFF2-40B4-BE49-F238E27FC236}">
              <a16:creationId xmlns:a16="http://schemas.microsoft.com/office/drawing/2014/main" xmlns=""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7" name="249 CuadroTexto">
          <a:extLst>
            <a:ext uri="{FF2B5EF4-FFF2-40B4-BE49-F238E27FC236}">
              <a16:creationId xmlns:a16="http://schemas.microsoft.com/office/drawing/2014/main" xmlns=""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8" name="250 CuadroTexto">
          <a:extLst>
            <a:ext uri="{FF2B5EF4-FFF2-40B4-BE49-F238E27FC236}">
              <a16:creationId xmlns:a16="http://schemas.microsoft.com/office/drawing/2014/main" xmlns=""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9" name="251 CuadroTexto">
          <a:extLst>
            <a:ext uri="{FF2B5EF4-FFF2-40B4-BE49-F238E27FC236}">
              <a16:creationId xmlns:a16="http://schemas.microsoft.com/office/drawing/2014/main" xmlns=""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0" name="252 CuadroTexto">
          <a:extLst>
            <a:ext uri="{FF2B5EF4-FFF2-40B4-BE49-F238E27FC236}">
              <a16:creationId xmlns:a16="http://schemas.microsoft.com/office/drawing/2014/main" xmlns=""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1" name="253 CuadroTexto">
          <a:extLst>
            <a:ext uri="{FF2B5EF4-FFF2-40B4-BE49-F238E27FC236}">
              <a16:creationId xmlns:a16="http://schemas.microsoft.com/office/drawing/2014/main" xmlns=""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2" name="254 CuadroTexto">
          <a:extLst>
            <a:ext uri="{FF2B5EF4-FFF2-40B4-BE49-F238E27FC236}">
              <a16:creationId xmlns:a16="http://schemas.microsoft.com/office/drawing/2014/main" xmlns=""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3" name="255 CuadroTexto">
          <a:extLst>
            <a:ext uri="{FF2B5EF4-FFF2-40B4-BE49-F238E27FC236}">
              <a16:creationId xmlns:a16="http://schemas.microsoft.com/office/drawing/2014/main" xmlns=""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4" name="256 CuadroTexto">
          <a:extLst>
            <a:ext uri="{FF2B5EF4-FFF2-40B4-BE49-F238E27FC236}">
              <a16:creationId xmlns:a16="http://schemas.microsoft.com/office/drawing/2014/main" xmlns=""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5" name="257 CuadroTexto">
          <a:extLst>
            <a:ext uri="{FF2B5EF4-FFF2-40B4-BE49-F238E27FC236}">
              <a16:creationId xmlns:a16="http://schemas.microsoft.com/office/drawing/2014/main" xmlns=""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6" name="258 CuadroTexto">
          <a:extLst>
            <a:ext uri="{FF2B5EF4-FFF2-40B4-BE49-F238E27FC236}">
              <a16:creationId xmlns:a16="http://schemas.microsoft.com/office/drawing/2014/main" xmlns=""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7" name="259 CuadroTexto">
          <a:extLst>
            <a:ext uri="{FF2B5EF4-FFF2-40B4-BE49-F238E27FC236}">
              <a16:creationId xmlns:a16="http://schemas.microsoft.com/office/drawing/2014/main" xmlns=""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8" name="260 CuadroTexto">
          <a:extLst>
            <a:ext uri="{FF2B5EF4-FFF2-40B4-BE49-F238E27FC236}">
              <a16:creationId xmlns:a16="http://schemas.microsoft.com/office/drawing/2014/main" xmlns=""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9" name="261 CuadroTexto">
          <a:extLst>
            <a:ext uri="{FF2B5EF4-FFF2-40B4-BE49-F238E27FC236}">
              <a16:creationId xmlns:a16="http://schemas.microsoft.com/office/drawing/2014/main" xmlns=""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0" name="262 CuadroTexto">
          <a:extLst>
            <a:ext uri="{FF2B5EF4-FFF2-40B4-BE49-F238E27FC236}">
              <a16:creationId xmlns:a16="http://schemas.microsoft.com/office/drawing/2014/main" xmlns=""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1" name="263 CuadroTexto">
          <a:extLst>
            <a:ext uri="{FF2B5EF4-FFF2-40B4-BE49-F238E27FC236}">
              <a16:creationId xmlns:a16="http://schemas.microsoft.com/office/drawing/2014/main" xmlns=""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2" name="264 CuadroTexto">
          <a:extLst>
            <a:ext uri="{FF2B5EF4-FFF2-40B4-BE49-F238E27FC236}">
              <a16:creationId xmlns:a16="http://schemas.microsoft.com/office/drawing/2014/main" xmlns=""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3" name="265 CuadroTexto">
          <a:extLst>
            <a:ext uri="{FF2B5EF4-FFF2-40B4-BE49-F238E27FC236}">
              <a16:creationId xmlns:a16="http://schemas.microsoft.com/office/drawing/2014/main" xmlns=""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4" name="266 CuadroTexto">
          <a:extLst>
            <a:ext uri="{FF2B5EF4-FFF2-40B4-BE49-F238E27FC236}">
              <a16:creationId xmlns:a16="http://schemas.microsoft.com/office/drawing/2014/main" xmlns=""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5" name="267 CuadroTexto">
          <a:extLst>
            <a:ext uri="{FF2B5EF4-FFF2-40B4-BE49-F238E27FC236}">
              <a16:creationId xmlns:a16="http://schemas.microsoft.com/office/drawing/2014/main" xmlns=""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6" name="268 CuadroTexto">
          <a:extLst>
            <a:ext uri="{FF2B5EF4-FFF2-40B4-BE49-F238E27FC236}">
              <a16:creationId xmlns:a16="http://schemas.microsoft.com/office/drawing/2014/main" xmlns="" id="{00000000-0008-0000-2000-0000FE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7" name="269 CuadroTexto">
          <a:extLst>
            <a:ext uri="{FF2B5EF4-FFF2-40B4-BE49-F238E27FC236}">
              <a16:creationId xmlns:a16="http://schemas.microsoft.com/office/drawing/2014/main" xmlns="" id="{00000000-0008-0000-2000-0000FF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8" name="270 CuadroTexto">
          <a:extLst>
            <a:ext uri="{FF2B5EF4-FFF2-40B4-BE49-F238E27FC236}">
              <a16:creationId xmlns:a16="http://schemas.microsoft.com/office/drawing/2014/main" xmlns="" id="{00000000-0008-0000-2000-000000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9" name="271 CuadroTexto">
          <a:extLst>
            <a:ext uri="{FF2B5EF4-FFF2-40B4-BE49-F238E27FC236}">
              <a16:creationId xmlns:a16="http://schemas.microsoft.com/office/drawing/2014/main" xmlns="" id="{00000000-0008-0000-2000-000001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0" name="272 CuadroTexto">
          <a:extLst>
            <a:ext uri="{FF2B5EF4-FFF2-40B4-BE49-F238E27FC236}">
              <a16:creationId xmlns:a16="http://schemas.microsoft.com/office/drawing/2014/main" xmlns="" id="{00000000-0008-0000-2000-000002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1" name="273 CuadroTexto">
          <a:extLst>
            <a:ext uri="{FF2B5EF4-FFF2-40B4-BE49-F238E27FC236}">
              <a16:creationId xmlns:a16="http://schemas.microsoft.com/office/drawing/2014/main" xmlns="" id="{00000000-0008-0000-2000-000003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2" name="274 CuadroTexto">
          <a:extLst>
            <a:ext uri="{FF2B5EF4-FFF2-40B4-BE49-F238E27FC236}">
              <a16:creationId xmlns:a16="http://schemas.microsoft.com/office/drawing/2014/main" xmlns="" id="{00000000-0008-0000-2000-000004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3" name="275 CuadroTexto">
          <a:extLst>
            <a:ext uri="{FF2B5EF4-FFF2-40B4-BE49-F238E27FC236}">
              <a16:creationId xmlns:a16="http://schemas.microsoft.com/office/drawing/2014/main" xmlns="" id="{00000000-0008-0000-2000-000005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4" name="276 CuadroTexto">
          <a:extLst>
            <a:ext uri="{FF2B5EF4-FFF2-40B4-BE49-F238E27FC236}">
              <a16:creationId xmlns:a16="http://schemas.microsoft.com/office/drawing/2014/main" xmlns="" id="{00000000-0008-0000-2000-000006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5" name="277 CuadroTexto">
          <a:extLst>
            <a:ext uri="{FF2B5EF4-FFF2-40B4-BE49-F238E27FC236}">
              <a16:creationId xmlns:a16="http://schemas.microsoft.com/office/drawing/2014/main" xmlns="" id="{00000000-0008-0000-2000-000007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6" name="278 CuadroTexto">
          <a:extLst>
            <a:ext uri="{FF2B5EF4-FFF2-40B4-BE49-F238E27FC236}">
              <a16:creationId xmlns:a16="http://schemas.microsoft.com/office/drawing/2014/main" xmlns="" id="{00000000-0008-0000-2000-000008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7" name="279 CuadroTexto">
          <a:extLst>
            <a:ext uri="{FF2B5EF4-FFF2-40B4-BE49-F238E27FC236}">
              <a16:creationId xmlns:a16="http://schemas.microsoft.com/office/drawing/2014/main" xmlns="" id="{00000000-0008-0000-2000-000009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8" name="280 CuadroTexto">
          <a:extLst>
            <a:ext uri="{FF2B5EF4-FFF2-40B4-BE49-F238E27FC236}">
              <a16:creationId xmlns:a16="http://schemas.microsoft.com/office/drawing/2014/main" xmlns="" id="{00000000-0008-0000-2000-00000A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9" name="281 CuadroTexto">
          <a:extLst>
            <a:ext uri="{FF2B5EF4-FFF2-40B4-BE49-F238E27FC236}">
              <a16:creationId xmlns:a16="http://schemas.microsoft.com/office/drawing/2014/main" xmlns="" id="{00000000-0008-0000-2000-00000B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0" name="282 CuadroTexto">
          <a:extLst>
            <a:ext uri="{FF2B5EF4-FFF2-40B4-BE49-F238E27FC236}">
              <a16:creationId xmlns:a16="http://schemas.microsoft.com/office/drawing/2014/main" xmlns="" id="{00000000-0008-0000-2000-00000C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1" name="283 CuadroTexto">
          <a:extLst>
            <a:ext uri="{FF2B5EF4-FFF2-40B4-BE49-F238E27FC236}">
              <a16:creationId xmlns:a16="http://schemas.microsoft.com/office/drawing/2014/main" xmlns="" id="{00000000-0008-0000-2000-00000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2" name="284 CuadroTexto">
          <a:extLst>
            <a:ext uri="{FF2B5EF4-FFF2-40B4-BE49-F238E27FC236}">
              <a16:creationId xmlns:a16="http://schemas.microsoft.com/office/drawing/2014/main" xmlns="" id="{00000000-0008-0000-2000-00000E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3" name="285 CuadroTexto">
          <a:extLst>
            <a:ext uri="{FF2B5EF4-FFF2-40B4-BE49-F238E27FC236}">
              <a16:creationId xmlns:a16="http://schemas.microsoft.com/office/drawing/2014/main" xmlns=""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4" name="286 CuadroTexto">
          <a:extLst>
            <a:ext uri="{FF2B5EF4-FFF2-40B4-BE49-F238E27FC236}">
              <a16:creationId xmlns:a16="http://schemas.microsoft.com/office/drawing/2014/main" xmlns=""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5" name="287 CuadroTexto">
          <a:extLst>
            <a:ext uri="{FF2B5EF4-FFF2-40B4-BE49-F238E27FC236}">
              <a16:creationId xmlns:a16="http://schemas.microsoft.com/office/drawing/2014/main" xmlns=""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6" name="288 CuadroTexto">
          <a:extLst>
            <a:ext uri="{FF2B5EF4-FFF2-40B4-BE49-F238E27FC236}">
              <a16:creationId xmlns:a16="http://schemas.microsoft.com/office/drawing/2014/main" xmlns=""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7" name="289 CuadroTexto">
          <a:extLst>
            <a:ext uri="{FF2B5EF4-FFF2-40B4-BE49-F238E27FC236}">
              <a16:creationId xmlns:a16="http://schemas.microsoft.com/office/drawing/2014/main" xmlns=""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8" name="290 CuadroTexto">
          <a:extLst>
            <a:ext uri="{FF2B5EF4-FFF2-40B4-BE49-F238E27FC236}">
              <a16:creationId xmlns:a16="http://schemas.microsoft.com/office/drawing/2014/main" xmlns=""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9" name="291 CuadroTexto">
          <a:extLst>
            <a:ext uri="{FF2B5EF4-FFF2-40B4-BE49-F238E27FC236}">
              <a16:creationId xmlns:a16="http://schemas.microsoft.com/office/drawing/2014/main" xmlns=""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0" name="292 CuadroTexto">
          <a:extLst>
            <a:ext uri="{FF2B5EF4-FFF2-40B4-BE49-F238E27FC236}">
              <a16:creationId xmlns:a16="http://schemas.microsoft.com/office/drawing/2014/main" xmlns=""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1" name="293 CuadroTexto">
          <a:extLst>
            <a:ext uri="{FF2B5EF4-FFF2-40B4-BE49-F238E27FC236}">
              <a16:creationId xmlns:a16="http://schemas.microsoft.com/office/drawing/2014/main" xmlns=""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2" name="294 CuadroTexto">
          <a:extLst>
            <a:ext uri="{FF2B5EF4-FFF2-40B4-BE49-F238E27FC236}">
              <a16:creationId xmlns:a16="http://schemas.microsoft.com/office/drawing/2014/main" xmlns=""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3" name="295 CuadroTexto">
          <a:extLst>
            <a:ext uri="{FF2B5EF4-FFF2-40B4-BE49-F238E27FC236}">
              <a16:creationId xmlns:a16="http://schemas.microsoft.com/office/drawing/2014/main" xmlns=""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4" name="296 CuadroTexto">
          <a:extLst>
            <a:ext uri="{FF2B5EF4-FFF2-40B4-BE49-F238E27FC236}">
              <a16:creationId xmlns:a16="http://schemas.microsoft.com/office/drawing/2014/main" xmlns=""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5" name="17 CuadroTexto">
          <a:extLst>
            <a:ext uri="{FF2B5EF4-FFF2-40B4-BE49-F238E27FC236}">
              <a16:creationId xmlns:a16="http://schemas.microsoft.com/office/drawing/2014/main" xmlns=""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6" name="90 CuadroTexto">
          <a:extLst>
            <a:ext uri="{FF2B5EF4-FFF2-40B4-BE49-F238E27FC236}">
              <a16:creationId xmlns:a16="http://schemas.microsoft.com/office/drawing/2014/main" xmlns="" id="{00000000-0008-0000-2000-00001C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7" name="91 CuadroTexto">
          <a:extLst>
            <a:ext uri="{FF2B5EF4-FFF2-40B4-BE49-F238E27FC236}">
              <a16:creationId xmlns:a16="http://schemas.microsoft.com/office/drawing/2014/main" xmlns="" id="{00000000-0008-0000-2000-00001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8" name="92 CuadroTexto">
          <a:extLst>
            <a:ext uri="{FF2B5EF4-FFF2-40B4-BE49-F238E27FC236}">
              <a16:creationId xmlns:a16="http://schemas.microsoft.com/office/drawing/2014/main" xmlns="" id="{00000000-0008-0000-2000-00001E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9" name="93 CuadroTexto">
          <a:extLst>
            <a:ext uri="{FF2B5EF4-FFF2-40B4-BE49-F238E27FC236}">
              <a16:creationId xmlns:a16="http://schemas.microsoft.com/office/drawing/2014/main" xmlns="" id="{00000000-0008-0000-2000-00001F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0" name="94 CuadroTexto">
          <a:extLst>
            <a:ext uri="{FF2B5EF4-FFF2-40B4-BE49-F238E27FC236}">
              <a16:creationId xmlns:a16="http://schemas.microsoft.com/office/drawing/2014/main" xmlns="" id="{00000000-0008-0000-2000-000020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1" name="95 CuadroTexto">
          <a:extLst>
            <a:ext uri="{FF2B5EF4-FFF2-40B4-BE49-F238E27FC236}">
              <a16:creationId xmlns:a16="http://schemas.microsoft.com/office/drawing/2014/main" xmlns="" id="{00000000-0008-0000-2000-000021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2" name="96 CuadroTexto">
          <a:extLst>
            <a:ext uri="{FF2B5EF4-FFF2-40B4-BE49-F238E27FC236}">
              <a16:creationId xmlns:a16="http://schemas.microsoft.com/office/drawing/2014/main" xmlns="" id="{00000000-0008-0000-2000-000022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3" name="97 CuadroTexto">
          <a:extLst>
            <a:ext uri="{FF2B5EF4-FFF2-40B4-BE49-F238E27FC236}">
              <a16:creationId xmlns:a16="http://schemas.microsoft.com/office/drawing/2014/main" xmlns="" id="{00000000-0008-0000-2000-000023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4" name="98 CuadroTexto">
          <a:extLst>
            <a:ext uri="{FF2B5EF4-FFF2-40B4-BE49-F238E27FC236}">
              <a16:creationId xmlns:a16="http://schemas.microsoft.com/office/drawing/2014/main" xmlns="" id="{00000000-0008-0000-2000-000024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5" name="99 CuadroTexto">
          <a:extLst>
            <a:ext uri="{FF2B5EF4-FFF2-40B4-BE49-F238E27FC236}">
              <a16:creationId xmlns:a16="http://schemas.microsoft.com/office/drawing/2014/main" xmlns="" id="{00000000-0008-0000-2000-000025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6" name="100 CuadroTexto">
          <a:extLst>
            <a:ext uri="{FF2B5EF4-FFF2-40B4-BE49-F238E27FC236}">
              <a16:creationId xmlns:a16="http://schemas.microsoft.com/office/drawing/2014/main" xmlns="" id="{00000000-0008-0000-2000-000026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7" name="101 CuadroTexto">
          <a:extLst>
            <a:ext uri="{FF2B5EF4-FFF2-40B4-BE49-F238E27FC236}">
              <a16:creationId xmlns:a16="http://schemas.microsoft.com/office/drawing/2014/main" xmlns="" id="{00000000-0008-0000-2000-000027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8" name="118 CuadroTexto">
          <a:extLst>
            <a:ext uri="{FF2B5EF4-FFF2-40B4-BE49-F238E27FC236}">
              <a16:creationId xmlns:a16="http://schemas.microsoft.com/office/drawing/2014/main" xmlns=""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9" name="119 CuadroTexto">
          <a:extLst>
            <a:ext uri="{FF2B5EF4-FFF2-40B4-BE49-F238E27FC236}">
              <a16:creationId xmlns:a16="http://schemas.microsoft.com/office/drawing/2014/main" xmlns=""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0" name="120 CuadroTexto">
          <a:extLst>
            <a:ext uri="{FF2B5EF4-FFF2-40B4-BE49-F238E27FC236}">
              <a16:creationId xmlns:a16="http://schemas.microsoft.com/office/drawing/2014/main" xmlns=""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1" name="121 CuadroTexto">
          <a:extLst>
            <a:ext uri="{FF2B5EF4-FFF2-40B4-BE49-F238E27FC236}">
              <a16:creationId xmlns:a16="http://schemas.microsoft.com/office/drawing/2014/main" xmlns=""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2" name="122 CuadroTexto">
          <a:extLst>
            <a:ext uri="{FF2B5EF4-FFF2-40B4-BE49-F238E27FC236}">
              <a16:creationId xmlns:a16="http://schemas.microsoft.com/office/drawing/2014/main" xmlns=""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3" name="123 CuadroTexto">
          <a:extLst>
            <a:ext uri="{FF2B5EF4-FFF2-40B4-BE49-F238E27FC236}">
              <a16:creationId xmlns:a16="http://schemas.microsoft.com/office/drawing/2014/main" xmlns=""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4" name="124 CuadroTexto">
          <a:extLst>
            <a:ext uri="{FF2B5EF4-FFF2-40B4-BE49-F238E27FC236}">
              <a16:creationId xmlns:a16="http://schemas.microsoft.com/office/drawing/2014/main" xmlns=""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5" name="125 CuadroTexto">
          <a:extLst>
            <a:ext uri="{FF2B5EF4-FFF2-40B4-BE49-F238E27FC236}">
              <a16:creationId xmlns:a16="http://schemas.microsoft.com/office/drawing/2014/main" xmlns=""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6" name="143 CuadroTexto">
          <a:extLst>
            <a:ext uri="{FF2B5EF4-FFF2-40B4-BE49-F238E27FC236}">
              <a16:creationId xmlns:a16="http://schemas.microsoft.com/office/drawing/2014/main" xmlns=""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7" name="144 CuadroTexto">
          <a:extLst>
            <a:ext uri="{FF2B5EF4-FFF2-40B4-BE49-F238E27FC236}">
              <a16:creationId xmlns:a16="http://schemas.microsoft.com/office/drawing/2014/main" xmlns=""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8" name="145 CuadroTexto">
          <a:extLst>
            <a:ext uri="{FF2B5EF4-FFF2-40B4-BE49-F238E27FC236}">
              <a16:creationId xmlns:a16="http://schemas.microsoft.com/office/drawing/2014/main" xmlns=""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9" name="146 CuadroTexto">
          <a:extLst>
            <a:ext uri="{FF2B5EF4-FFF2-40B4-BE49-F238E27FC236}">
              <a16:creationId xmlns:a16="http://schemas.microsoft.com/office/drawing/2014/main" xmlns=""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0" name="147 CuadroTexto">
          <a:extLst>
            <a:ext uri="{FF2B5EF4-FFF2-40B4-BE49-F238E27FC236}">
              <a16:creationId xmlns:a16="http://schemas.microsoft.com/office/drawing/2014/main" xmlns=""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1" name="148 CuadroTexto">
          <a:extLst>
            <a:ext uri="{FF2B5EF4-FFF2-40B4-BE49-F238E27FC236}">
              <a16:creationId xmlns:a16="http://schemas.microsoft.com/office/drawing/2014/main" xmlns=""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2" name="149 CuadroTexto">
          <a:extLst>
            <a:ext uri="{FF2B5EF4-FFF2-40B4-BE49-F238E27FC236}">
              <a16:creationId xmlns:a16="http://schemas.microsoft.com/office/drawing/2014/main" xmlns=""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3" name="150 CuadroTexto">
          <a:extLst>
            <a:ext uri="{FF2B5EF4-FFF2-40B4-BE49-F238E27FC236}">
              <a16:creationId xmlns:a16="http://schemas.microsoft.com/office/drawing/2014/main" xmlns=""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4" name="151 CuadroTexto">
          <a:extLst>
            <a:ext uri="{FF2B5EF4-FFF2-40B4-BE49-F238E27FC236}">
              <a16:creationId xmlns:a16="http://schemas.microsoft.com/office/drawing/2014/main" xmlns=""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5" name="152 CuadroTexto">
          <a:extLst>
            <a:ext uri="{FF2B5EF4-FFF2-40B4-BE49-F238E27FC236}">
              <a16:creationId xmlns:a16="http://schemas.microsoft.com/office/drawing/2014/main" xmlns=""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6" name="153 CuadroTexto">
          <a:extLst>
            <a:ext uri="{FF2B5EF4-FFF2-40B4-BE49-F238E27FC236}">
              <a16:creationId xmlns:a16="http://schemas.microsoft.com/office/drawing/2014/main" xmlns=""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7" name="154 CuadroTexto">
          <a:extLst>
            <a:ext uri="{FF2B5EF4-FFF2-40B4-BE49-F238E27FC236}">
              <a16:creationId xmlns:a16="http://schemas.microsoft.com/office/drawing/2014/main" xmlns=""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8" name="155 CuadroTexto">
          <a:extLst>
            <a:ext uri="{FF2B5EF4-FFF2-40B4-BE49-F238E27FC236}">
              <a16:creationId xmlns:a16="http://schemas.microsoft.com/office/drawing/2014/main" xmlns=""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9" name="156 CuadroTexto">
          <a:extLst>
            <a:ext uri="{FF2B5EF4-FFF2-40B4-BE49-F238E27FC236}">
              <a16:creationId xmlns:a16="http://schemas.microsoft.com/office/drawing/2014/main" xmlns=""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0" name="157 CuadroTexto">
          <a:extLst>
            <a:ext uri="{FF2B5EF4-FFF2-40B4-BE49-F238E27FC236}">
              <a16:creationId xmlns:a16="http://schemas.microsoft.com/office/drawing/2014/main" xmlns=""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1" name="158 CuadroTexto">
          <a:extLst>
            <a:ext uri="{FF2B5EF4-FFF2-40B4-BE49-F238E27FC236}">
              <a16:creationId xmlns:a16="http://schemas.microsoft.com/office/drawing/2014/main" xmlns=""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2" name="159 CuadroTexto">
          <a:extLst>
            <a:ext uri="{FF2B5EF4-FFF2-40B4-BE49-F238E27FC236}">
              <a16:creationId xmlns:a16="http://schemas.microsoft.com/office/drawing/2014/main" xmlns=""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3" name="160 CuadroTexto">
          <a:extLst>
            <a:ext uri="{FF2B5EF4-FFF2-40B4-BE49-F238E27FC236}">
              <a16:creationId xmlns:a16="http://schemas.microsoft.com/office/drawing/2014/main" xmlns=""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4" name="161 CuadroTexto">
          <a:extLst>
            <a:ext uri="{FF2B5EF4-FFF2-40B4-BE49-F238E27FC236}">
              <a16:creationId xmlns:a16="http://schemas.microsoft.com/office/drawing/2014/main" xmlns=""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5" name="162 CuadroTexto">
          <a:extLst>
            <a:ext uri="{FF2B5EF4-FFF2-40B4-BE49-F238E27FC236}">
              <a16:creationId xmlns:a16="http://schemas.microsoft.com/office/drawing/2014/main" xmlns=""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6" name="163 CuadroTexto">
          <a:extLst>
            <a:ext uri="{FF2B5EF4-FFF2-40B4-BE49-F238E27FC236}">
              <a16:creationId xmlns:a16="http://schemas.microsoft.com/office/drawing/2014/main" xmlns=""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7" name="164 CuadroTexto">
          <a:extLst>
            <a:ext uri="{FF2B5EF4-FFF2-40B4-BE49-F238E27FC236}">
              <a16:creationId xmlns:a16="http://schemas.microsoft.com/office/drawing/2014/main" xmlns=""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8" name="165 CuadroTexto">
          <a:extLst>
            <a:ext uri="{FF2B5EF4-FFF2-40B4-BE49-F238E27FC236}">
              <a16:creationId xmlns:a16="http://schemas.microsoft.com/office/drawing/2014/main" xmlns=""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9" name="166 CuadroTexto">
          <a:extLst>
            <a:ext uri="{FF2B5EF4-FFF2-40B4-BE49-F238E27FC236}">
              <a16:creationId xmlns:a16="http://schemas.microsoft.com/office/drawing/2014/main" xmlns=""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0" name="167 CuadroTexto">
          <a:extLst>
            <a:ext uri="{FF2B5EF4-FFF2-40B4-BE49-F238E27FC236}">
              <a16:creationId xmlns:a16="http://schemas.microsoft.com/office/drawing/2014/main" xmlns=""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1" name="168 CuadroTexto">
          <a:extLst>
            <a:ext uri="{FF2B5EF4-FFF2-40B4-BE49-F238E27FC236}">
              <a16:creationId xmlns:a16="http://schemas.microsoft.com/office/drawing/2014/main" xmlns=""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2" name="169 CuadroTexto">
          <a:extLst>
            <a:ext uri="{FF2B5EF4-FFF2-40B4-BE49-F238E27FC236}">
              <a16:creationId xmlns:a16="http://schemas.microsoft.com/office/drawing/2014/main" xmlns=""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3" name="170 CuadroTexto">
          <a:extLst>
            <a:ext uri="{FF2B5EF4-FFF2-40B4-BE49-F238E27FC236}">
              <a16:creationId xmlns:a16="http://schemas.microsoft.com/office/drawing/2014/main" xmlns=""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4" name="171 CuadroTexto">
          <a:extLst>
            <a:ext uri="{FF2B5EF4-FFF2-40B4-BE49-F238E27FC236}">
              <a16:creationId xmlns:a16="http://schemas.microsoft.com/office/drawing/2014/main" xmlns=""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5" name="172 CuadroTexto">
          <a:extLst>
            <a:ext uri="{FF2B5EF4-FFF2-40B4-BE49-F238E27FC236}">
              <a16:creationId xmlns:a16="http://schemas.microsoft.com/office/drawing/2014/main" xmlns=""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6" name="173 CuadroTexto">
          <a:extLst>
            <a:ext uri="{FF2B5EF4-FFF2-40B4-BE49-F238E27FC236}">
              <a16:creationId xmlns:a16="http://schemas.microsoft.com/office/drawing/2014/main" xmlns=""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7" name="174 CuadroTexto">
          <a:extLst>
            <a:ext uri="{FF2B5EF4-FFF2-40B4-BE49-F238E27FC236}">
              <a16:creationId xmlns:a16="http://schemas.microsoft.com/office/drawing/2014/main" xmlns=""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8" name="175 CuadroTexto">
          <a:extLst>
            <a:ext uri="{FF2B5EF4-FFF2-40B4-BE49-F238E27FC236}">
              <a16:creationId xmlns:a16="http://schemas.microsoft.com/office/drawing/2014/main" xmlns=""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9" name="176 CuadroTexto">
          <a:extLst>
            <a:ext uri="{FF2B5EF4-FFF2-40B4-BE49-F238E27FC236}">
              <a16:creationId xmlns:a16="http://schemas.microsoft.com/office/drawing/2014/main" xmlns=""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0" name="177 CuadroTexto">
          <a:extLst>
            <a:ext uri="{FF2B5EF4-FFF2-40B4-BE49-F238E27FC236}">
              <a16:creationId xmlns:a16="http://schemas.microsoft.com/office/drawing/2014/main" xmlns=""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1" name="178 CuadroTexto">
          <a:extLst>
            <a:ext uri="{FF2B5EF4-FFF2-40B4-BE49-F238E27FC236}">
              <a16:creationId xmlns:a16="http://schemas.microsoft.com/office/drawing/2014/main" xmlns=""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2" name="179 CuadroTexto">
          <a:extLst>
            <a:ext uri="{FF2B5EF4-FFF2-40B4-BE49-F238E27FC236}">
              <a16:creationId xmlns:a16="http://schemas.microsoft.com/office/drawing/2014/main" xmlns=""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3" name="180 CuadroTexto">
          <a:extLst>
            <a:ext uri="{FF2B5EF4-FFF2-40B4-BE49-F238E27FC236}">
              <a16:creationId xmlns:a16="http://schemas.microsoft.com/office/drawing/2014/main" xmlns=""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4" name="181 CuadroTexto">
          <a:extLst>
            <a:ext uri="{FF2B5EF4-FFF2-40B4-BE49-F238E27FC236}">
              <a16:creationId xmlns:a16="http://schemas.microsoft.com/office/drawing/2014/main" xmlns=""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5" name="182 CuadroTexto">
          <a:extLst>
            <a:ext uri="{FF2B5EF4-FFF2-40B4-BE49-F238E27FC236}">
              <a16:creationId xmlns:a16="http://schemas.microsoft.com/office/drawing/2014/main" xmlns=""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6" name="183 CuadroTexto">
          <a:extLst>
            <a:ext uri="{FF2B5EF4-FFF2-40B4-BE49-F238E27FC236}">
              <a16:creationId xmlns:a16="http://schemas.microsoft.com/office/drawing/2014/main" xmlns=""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7" name="184 CuadroTexto">
          <a:extLst>
            <a:ext uri="{FF2B5EF4-FFF2-40B4-BE49-F238E27FC236}">
              <a16:creationId xmlns:a16="http://schemas.microsoft.com/office/drawing/2014/main" xmlns=""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8" name="185 CuadroTexto">
          <a:extLst>
            <a:ext uri="{FF2B5EF4-FFF2-40B4-BE49-F238E27FC236}">
              <a16:creationId xmlns:a16="http://schemas.microsoft.com/office/drawing/2014/main" xmlns=""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9" name="186 CuadroTexto">
          <a:extLst>
            <a:ext uri="{FF2B5EF4-FFF2-40B4-BE49-F238E27FC236}">
              <a16:creationId xmlns:a16="http://schemas.microsoft.com/office/drawing/2014/main" xmlns=""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0" name="187 CuadroTexto">
          <a:extLst>
            <a:ext uri="{FF2B5EF4-FFF2-40B4-BE49-F238E27FC236}">
              <a16:creationId xmlns:a16="http://schemas.microsoft.com/office/drawing/2014/main" xmlns=""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1" name="188 CuadroTexto">
          <a:extLst>
            <a:ext uri="{FF2B5EF4-FFF2-40B4-BE49-F238E27FC236}">
              <a16:creationId xmlns:a16="http://schemas.microsoft.com/office/drawing/2014/main" xmlns=""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2" name="189 CuadroTexto">
          <a:extLst>
            <a:ext uri="{FF2B5EF4-FFF2-40B4-BE49-F238E27FC236}">
              <a16:creationId xmlns:a16="http://schemas.microsoft.com/office/drawing/2014/main" xmlns=""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3" name="190 CuadroTexto">
          <a:extLst>
            <a:ext uri="{FF2B5EF4-FFF2-40B4-BE49-F238E27FC236}">
              <a16:creationId xmlns:a16="http://schemas.microsoft.com/office/drawing/2014/main" xmlns=""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4" name="191 CuadroTexto">
          <a:extLst>
            <a:ext uri="{FF2B5EF4-FFF2-40B4-BE49-F238E27FC236}">
              <a16:creationId xmlns:a16="http://schemas.microsoft.com/office/drawing/2014/main" xmlns=""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5" name="192 CuadroTexto">
          <a:extLst>
            <a:ext uri="{FF2B5EF4-FFF2-40B4-BE49-F238E27FC236}">
              <a16:creationId xmlns:a16="http://schemas.microsoft.com/office/drawing/2014/main" xmlns=""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6" name="193 CuadroTexto">
          <a:extLst>
            <a:ext uri="{FF2B5EF4-FFF2-40B4-BE49-F238E27FC236}">
              <a16:creationId xmlns:a16="http://schemas.microsoft.com/office/drawing/2014/main" xmlns=""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7" name="194 CuadroTexto">
          <a:extLst>
            <a:ext uri="{FF2B5EF4-FFF2-40B4-BE49-F238E27FC236}">
              <a16:creationId xmlns:a16="http://schemas.microsoft.com/office/drawing/2014/main" xmlns=""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8" name="195 CuadroTexto">
          <a:extLst>
            <a:ext uri="{FF2B5EF4-FFF2-40B4-BE49-F238E27FC236}">
              <a16:creationId xmlns:a16="http://schemas.microsoft.com/office/drawing/2014/main" xmlns=""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9" name="196 CuadroTexto">
          <a:extLst>
            <a:ext uri="{FF2B5EF4-FFF2-40B4-BE49-F238E27FC236}">
              <a16:creationId xmlns:a16="http://schemas.microsoft.com/office/drawing/2014/main" xmlns=""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0" name="197 CuadroTexto">
          <a:extLst>
            <a:ext uri="{FF2B5EF4-FFF2-40B4-BE49-F238E27FC236}">
              <a16:creationId xmlns:a16="http://schemas.microsoft.com/office/drawing/2014/main" xmlns=""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1" name="198 CuadroTexto">
          <a:extLst>
            <a:ext uri="{FF2B5EF4-FFF2-40B4-BE49-F238E27FC236}">
              <a16:creationId xmlns:a16="http://schemas.microsoft.com/office/drawing/2014/main" xmlns=""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2" name="199 CuadroTexto">
          <a:extLst>
            <a:ext uri="{FF2B5EF4-FFF2-40B4-BE49-F238E27FC236}">
              <a16:creationId xmlns:a16="http://schemas.microsoft.com/office/drawing/2014/main" xmlns=""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3" name="200 CuadroTexto">
          <a:extLst>
            <a:ext uri="{FF2B5EF4-FFF2-40B4-BE49-F238E27FC236}">
              <a16:creationId xmlns:a16="http://schemas.microsoft.com/office/drawing/2014/main" xmlns=""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4" name="201 CuadroTexto">
          <a:extLst>
            <a:ext uri="{FF2B5EF4-FFF2-40B4-BE49-F238E27FC236}">
              <a16:creationId xmlns:a16="http://schemas.microsoft.com/office/drawing/2014/main" xmlns=""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5" name="202 CuadroTexto">
          <a:extLst>
            <a:ext uri="{FF2B5EF4-FFF2-40B4-BE49-F238E27FC236}">
              <a16:creationId xmlns:a16="http://schemas.microsoft.com/office/drawing/2014/main" xmlns=""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6" name="203 CuadroTexto">
          <a:extLst>
            <a:ext uri="{FF2B5EF4-FFF2-40B4-BE49-F238E27FC236}">
              <a16:creationId xmlns:a16="http://schemas.microsoft.com/office/drawing/2014/main" xmlns=""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7" name="204 CuadroTexto">
          <a:extLst>
            <a:ext uri="{FF2B5EF4-FFF2-40B4-BE49-F238E27FC236}">
              <a16:creationId xmlns:a16="http://schemas.microsoft.com/office/drawing/2014/main" xmlns=""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8" name="205 CuadroTexto">
          <a:extLst>
            <a:ext uri="{FF2B5EF4-FFF2-40B4-BE49-F238E27FC236}">
              <a16:creationId xmlns:a16="http://schemas.microsoft.com/office/drawing/2014/main" xmlns=""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9" name="206 CuadroTexto">
          <a:extLst>
            <a:ext uri="{FF2B5EF4-FFF2-40B4-BE49-F238E27FC236}">
              <a16:creationId xmlns:a16="http://schemas.microsoft.com/office/drawing/2014/main" xmlns=""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0" name="207 CuadroTexto">
          <a:extLst>
            <a:ext uri="{FF2B5EF4-FFF2-40B4-BE49-F238E27FC236}">
              <a16:creationId xmlns:a16="http://schemas.microsoft.com/office/drawing/2014/main" xmlns=""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1" name="208 CuadroTexto">
          <a:extLst>
            <a:ext uri="{FF2B5EF4-FFF2-40B4-BE49-F238E27FC236}">
              <a16:creationId xmlns:a16="http://schemas.microsoft.com/office/drawing/2014/main" xmlns=""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2" name="209 CuadroTexto">
          <a:extLst>
            <a:ext uri="{FF2B5EF4-FFF2-40B4-BE49-F238E27FC236}">
              <a16:creationId xmlns:a16="http://schemas.microsoft.com/office/drawing/2014/main" xmlns=""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3" name="210 CuadroTexto">
          <a:extLst>
            <a:ext uri="{FF2B5EF4-FFF2-40B4-BE49-F238E27FC236}">
              <a16:creationId xmlns:a16="http://schemas.microsoft.com/office/drawing/2014/main" xmlns=""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4" name="211 CuadroTexto">
          <a:extLst>
            <a:ext uri="{FF2B5EF4-FFF2-40B4-BE49-F238E27FC236}">
              <a16:creationId xmlns:a16="http://schemas.microsoft.com/office/drawing/2014/main" xmlns=""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5" name="212 CuadroTexto">
          <a:extLst>
            <a:ext uri="{FF2B5EF4-FFF2-40B4-BE49-F238E27FC236}">
              <a16:creationId xmlns:a16="http://schemas.microsoft.com/office/drawing/2014/main" xmlns=""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6" name="213 CuadroTexto">
          <a:extLst>
            <a:ext uri="{FF2B5EF4-FFF2-40B4-BE49-F238E27FC236}">
              <a16:creationId xmlns:a16="http://schemas.microsoft.com/office/drawing/2014/main" xmlns=""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7" name="214 CuadroTexto">
          <a:extLst>
            <a:ext uri="{FF2B5EF4-FFF2-40B4-BE49-F238E27FC236}">
              <a16:creationId xmlns:a16="http://schemas.microsoft.com/office/drawing/2014/main" xmlns=""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8" name="215 CuadroTexto">
          <a:extLst>
            <a:ext uri="{FF2B5EF4-FFF2-40B4-BE49-F238E27FC236}">
              <a16:creationId xmlns:a16="http://schemas.microsoft.com/office/drawing/2014/main" xmlns=""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9" name="216 CuadroTexto">
          <a:extLst>
            <a:ext uri="{FF2B5EF4-FFF2-40B4-BE49-F238E27FC236}">
              <a16:creationId xmlns:a16="http://schemas.microsoft.com/office/drawing/2014/main" xmlns=""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0" name="217 CuadroTexto">
          <a:extLst>
            <a:ext uri="{FF2B5EF4-FFF2-40B4-BE49-F238E27FC236}">
              <a16:creationId xmlns:a16="http://schemas.microsoft.com/office/drawing/2014/main" xmlns=""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1" name="218 CuadroTexto">
          <a:extLst>
            <a:ext uri="{FF2B5EF4-FFF2-40B4-BE49-F238E27FC236}">
              <a16:creationId xmlns:a16="http://schemas.microsoft.com/office/drawing/2014/main" xmlns=""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2" name="219 CuadroTexto">
          <a:extLst>
            <a:ext uri="{FF2B5EF4-FFF2-40B4-BE49-F238E27FC236}">
              <a16:creationId xmlns:a16="http://schemas.microsoft.com/office/drawing/2014/main" xmlns=""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3" name="220 CuadroTexto">
          <a:extLst>
            <a:ext uri="{FF2B5EF4-FFF2-40B4-BE49-F238E27FC236}">
              <a16:creationId xmlns:a16="http://schemas.microsoft.com/office/drawing/2014/main" xmlns=""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4" name="221 CuadroTexto">
          <a:extLst>
            <a:ext uri="{FF2B5EF4-FFF2-40B4-BE49-F238E27FC236}">
              <a16:creationId xmlns:a16="http://schemas.microsoft.com/office/drawing/2014/main" xmlns=""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5" name="222 CuadroTexto">
          <a:extLst>
            <a:ext uri="{FF2B5EF4-FFF2-40B4-BE49-F238E27FC236}">
              <a16:creationId xmlns:a16="http://schemas.microsoft.com/office/drawing/2014/main" xmlns=""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6" name="223 CuadroTexto">
          <a:extLst>
            <a:ext uri="{FF2B5EF4-FFF2-40B4-BE49-F238E27FC236}">
              <a16:creationId xmlns:a16="http://schemas.microsoft.com/office/drawing/2014/main" xmlns=""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7" name="224 CuadroTexto">
          <a:extLst>
            <a:ext uri="{FF2B5EF4-FFF2-40B4-BE49-F238E27FC236}">
              <a16:creationId xmlns:a16="http://schemas.microsoft.com/office/drawing/2014/main" xmlns=""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8" name="225 CuadroTexto">
          <a:extLst>
            <a:ext uri="{FF2B5EF4-FFF2-40B4-BE49-F238E27FC236}">
              <a16:creationId xmlns:a16="http://schemas.microsoft.com/office/drawing/2014/main" xmlns=""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9" name="226 CuadroTexto">
          <a:extLst>
            <a:ext uri="{FF2B5EF4-FFF2-40B4-BE49-F238E27FC236}">
              <a16:creationId xmlns:a16="http://schemas.microsoft.com/office/drawing/2014/main" xmlns=""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0" name="227 CuadroTexto">
          <a:extLst>
            <a:ext uri="{FF2B5EF4-FFF2-40B4-BE49-F238E27FC236}">
              <a16:creationId xmlns:a16="http://schemas.microsoft.com/office/drawing/2014/main" xmlns=""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1" name="228 CuadroTexto">
          <a:extLst>
            <a:ext uri="{FF2B5EF4-FFF2-40B4-BE49-F238E27FC236}">
              <a16:creationId xmlns:a16="http://schemas.microsoft.com/office/drawing/2014/main" xmlns=""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2" name="229 CuadroTexto">
          <a:extLst>
            <a:ext uri="{FF2B5EF4-FFF2-40B4-BE49-F238E27FC236}">
              <a16:creationId xmlns:a16="http://schemas.microsoft.com/office/drawing/2014/main" xmlns=""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3" name="230 CuadroTexto">
          <a:extLst>
            <a:ext uri="{FF2B5EF4-FFF2-40B4-BE49-F238E27FC236}">
              <a16:creationId xmlns:a16="http://schemas.microsoft.com/office/drawing/2014/main" xmlns=""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4" name="231 CuadroTexto">
          <a:extLst>
            <a:ext uri="{FF2B5EF4-FFF2-40B4-BE49-F238E27FC236}">
              <a16:creationId xmlns:a16="http://schemas.microsoft.com/office/drawing/2014/main" xmlns=""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5" name="232 CuadroTexto">
          <a:extLst>
            <a:ext uri="{FF2B5EF4-FFF2-40B4-BE49-F238E27FC236}">
              <a16:creationId xmlns:a16="http://schemas.microsoft.com/office/drawing/2014/main" xmlns=""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6" name="233 CuadroTexto">
          <a:extLst>
            <a:ext uri="{FF2B5EF4-FFF2-40B4-BE49-F238E27FC236}">
              <a16:creationId xmlns:a16="http://schemas.microsoft.com/office/drawing/2014/main" xmlns=""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7" name="234 CuadroTexto">
          <a:extLst>
            <a:ext uri="{FF2B5EF4-FFF2-40B4-BE49-F238E27FC236}">
              <a16:creationId xmlns:a16="http://schemas.microsoft.com/office/drawing/2014/main" xmlns=""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8" name="235 CuadroTexto">
          <a:extLst>
            <a:ext uri="{FF2B5EF4-FFF2-40B4-BE49-F238E27FC236}">
              <a16:creationId xmlns:a16="http://schemas.microsoft.com/office/drawing/2014/main" xmlns=""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9" name="236 CuadroTexto">
          <a:extLst>
            <a:ext uri="{FF2B5EF4-FFF2-40B4-BE49-F238E27FC236}">
              <a16:creationId xmlns:a16="http://schemas.microsoft.com/office/drawing/2014/main" xmlns=""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0" name="237 CuadroTexto">
          <a:extLst>
            <a:ext uri="{FF2B5EF4-FFF2-40B4-BE49-F238E27FC236}">
              <a16:creationId xmlns:a16="http://schemas.microsoft.com/office/drawing/2014/main" xmlns=""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1" name="238 CuadroTexto">
          <a:extLst>
            <a:ext uri="{FF2B5EF4-FFF2-40B4-BE49-F238E27FC236}">
              <a16:creationId xmlns:a16="http://schemas.microsoft.com/office/drawing/2014/main" xmlns=""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2" name="239 CuadroTexto">
          <a:extLst>
            <a:ext uri="{FF2B5EF4-FFF2-40B4-BE49-F238E27FC236}">
              <a16:creationId xmlns:a16="http://schemas.microsoft.com/office/drawing/2014/main" xmlns=""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3" name="240 CuadroTexto">
          <a:extLst>
            <a:ext uri="{FF2B5EF4-FFF2-40B4-BE49-F238E27FC236}">
              <a16:creationId xmlns:a16="http://schemas.microsoft.com/office/drawing/2014/main" xmlns=""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4" name="241 CuadroTexto">
          <a:extLst>
            <a:ext uri="{FF2B5EF4-FFF2-40B4-BE49-F238E27FC236}">
              <a16:creationId xmlns:a16="http://schemas.microsoft.com/office/drawing/2014/main" xmlns=""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5" name="242 CuadroTexto">
          <a:extLst>
            <a:ext uri="{FF2B5EF4-FFF2-40B4-BE49-F238E27FC236}">
              <a16:creationId xmlns:a16="http://schemas.microsoft.com/office/drawing/2014/main" xmlns=""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6" name="243 CuadroTexto">
          <a:extLst>
            <a:ext uri="{FF2B5EF4-FFF2-40B4-BE49-F238E27FC236}">
              <a16:creationId xmlns:a16="http://schemas.microsoft.com/office/drawing/2014/main" xmlns=""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7" name="244 CuadroTexto">
          <a:extLst>
            <a:ext uri="{FF2B5EF4-FFF2-40B4-BE49-F238E27FC236}">
              <a16:creationId xmlns:a16="http://schemas.microsoft.com/office/drawing/2014/main" xmlns=""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8" name="245 CuadroTexto">
          <a:extLst>
            <a:ext uri="{FF2B5EF4-FFF2-40B4-BE49-F238E27FC236}">
              <a16:creationId xmlns:a16="http://schemas.microsoft.com/office/drawing/2014/main" xmlns=""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9" name="246 CuadroTexto">
          <a:extLst>
            <a:ext uri="{FF2B5EF4-FFF2-40B4-BE49-F238E27FC236}">
              <a16:creationId xmlns:a16="http://schemas.microsoft.com/office/drawing/2014/main" xmlns=""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0" name="247 CuadroTexto">
          <a:extLst>
            <a:ext uri="{FF2B5EF4-FFF2-40B4-BE49-F238E27FC236}">
              <a16:creationId xmlns:a16="http://schemas.microsoft.com/office/drawing/2014/main" xmlns=""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1" name="248 CuadroTexto">
          <a:extLst>
            <a:ext uri="{FF2B5EF4-FFF2-40B4-BE49-F238E27FC236}">
              <a16:creationId xmlns:a16="http://schemas.microsoft.com/office/drawing/2014/main" xmlns=""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2" name="249 CuadroTexto">
          <a:extLst>
            <a:ext uri="{FF2B5EF4-FFF2-40B4-BE49-F238E27FC236}">
              <a16:creationId xmlns:a16="http://schemas.microsoft.com/office/drawing/2014/main" xmlns=""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3" name="250 CuadroTexto">
          <a:extLst>
            <a:ext uri="{FF2B5EF4-FFF2-40B4-BE49-F238E27FC236}">
              <a16:creationId xmlns:a16="http://schemas.microsoft.com/office/drawing/2014/main" xmlns=""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4" name="251 CuadroTexto">
          <a:extLst>
            <a:ext uri="{FF2B5EF4-FFF2-40B4-BE49-F238E27FC236}">
              <a16:creationId xmlns:a16="http://schemas.microsoft.com/office/drawing/2014/main" xmlns=""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5" name="252 CuadroTexto">
          <a:extLst>
            <a:ext uri="{FF2B5EF4-FFF2-40B4-BE49-F238E27FC236}">
              <a16:creationId xmlns:a16="http://schemas.microsoft.com/office/drawing/2014/main" xmlns=""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6" name="253 CuadroTexto">
          <a:extLst>
            <a:ext uri="{FF2B5EF4-FFF2-40B4-BE49-F238E27FC236}">
              <a16:creationId xmlns:a16="http://schemas.microsoft.com/office/drawing/2014/main" xmlns=""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7" name="254 CuadroTexto">
          <a:extLst>
            <a:ext uri="{FF2B5EF4-FFF2-40B4-BE49-F238E27FC236}">
              <a16:creationId xmlns:a16="http://schemas.microsoft.com/office/drawing/2014/main" xmlns=""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8" name="255 CuadroTexto">
          <a:extLst>
            <a:ext uri="{FF2B5EF4-FFF2-40B4-BE49-F238E27FC236}">
              <a16:creationId xmlns:a16="http://schemas.microsoft.com/office/drawing/2014/main" xmlns=""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9" name="256 CuadroTexto">
          <a:extLst>
            <a:ext uri="{FF2B5EF4-FFF2-40B4-BE49-F238E27FC236}">
              <a16:creationId xmlns:a16="http://schemas.microsoft.com/office/drawing/2014/main" xmlns=""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0" name="257 CuadroTexto">
          <a:extLst>
            <a:ext uri="{FF2B5EF4-FFF2-40B4-BE49-F238E27FC236}">
              <a16:creationId xmlns:a16="http://schemas.microsoft.com/office/drawing/2014/main" xmlns=""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1" name="258 CuadroTexto">
          <a:extLst>
            <a:ext uri="{FF2B5EF4-FFF2-40B4-BE49-F238E27FC236}">
              <a16:creationId xmlns:a16="http://schemas.microsoft.com/office/drawing/2014/main" xmlns=""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2" name="259 CuadroTexto">
          <a:extLst>
            <a:ext uri="{FF2B5EF4-FFF2-40B4-BE49-F238E27FC236}">
              <a16:creationId xmlns:a16="http://schemas.microsoft.com/office/drawing/2014/main" xmlns=""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3" name="260 CuadroTexto">
          <a:extLst>
            <a:ext uri="{FF2B5EF4-FFF2-40B4-BE49-F238E27FC236}">
              <a16:creationId xmlns:a16="http://schemas.microsoft.com/office/drawing/2014/main" xmlns=""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4" name="261 CuadroTexto">
          <a:extLst>
            <a:ext uri="{FF2B5EF4-FFF2-40B4-BE49-F238E27FC236}">
              <a16:creationId xmlns:a16="http://schemas.microsoft.com/office/drawing/2014/main" xmlns=""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5" name="262 CuadroTexto">
          <a:extLst>
            <a:ext uri="{FF2B5EF4-FFF2-40B4-BE49-F238E27FC236}">
              <a16:creationId xmlns:a16="http://schemas.microsoft.com/office/drawing/2014/main" xmlns=""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6" name="263 CuadroTexto">
          <a:extLst>
            <a:ext uri="{FF2B5EF4-FFF2-40B4-BE49-F238E27FC236}">
              <a16:creationId xmlns:a16="http://schemas.microsoft.com/office/drawing/2014/main" xmlns=""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7" name="264 CuadroTexto">
          <a:extLst>
            <a:ext uri="{FF2B5EF4-FFF2-40B4-BE49-F238E27FC236}">
              <a16:creationId xmlns:a16="http://schemas.microsoft.com/office/drawing/2014/main" xmlns=""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8" name="265 CuadroTexto">
          <a:extLst>
            <a:ext uri="{FF2B5EF4-FFF2-40B4-BE49-F238E27FC236}">
              <a16:creationId xmlns:a16="http://schemas.microsoft.com/office/drawing/2014/main" xmlns=""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9" name="266 CuadroTexto">
          <a:extLst>
            <a:ext uri="{FF2B5EF4-FFF2-40B4-BE49-F238E27FC236}">
              <a16:creationId xmlns:a16="http://schemas.microsoft.com/office/drawing/2014/main" xmlns=""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0" name="267 CuadroTexto">
          <a:extLst>
            <a:ext uri="{FF2B5EF4-FFF2-40B4-BE49-F238E27FC236}">
              <a16:creationId xmlns:a16="http://schemas.microsoft.com/office/drawing/2014/main" xmlns=""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1" name="268 CuadroTexto">
          <a:extLst>
            <a:ext uri="{FF2B5EF4-FFF2-40B4-BE49-F238E27FC236}">
              <a16:creationId xmlns:a16="http://schemas.microsoft.com/office/drawing/2014/main" xmlns="" id="{00000000-0008-0000-2000-0000A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2" name="269 CuadroTexto">
          <a:extLst>
            <a:ext uri="{FF2B5EF4-FFF2-40B4-BE49-F238E27FC236}">
              <a16:creationId xmlns:a16="http://schemas.microsoft.com/office/drawing/2014/main" xmlns="" id="{00000000-0008-0000-2000-0000AE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3" name="270 CuadroTexto">
          <a:extLst>
            <a:ext uri="{FF2B5EF4-FFF2-40B4-BE49-F238E27FC236}">
              <a16:creationId xmlns:a16="http://schemas.microsoft.com/office/drawing/2014/main" xmlns="" id="{00000000-0008-0000-2000-0000AF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4" name="271 CuadroTexto">
          <a:extLst>
            <a:ext uri="{FF2B5EF4-FFF2-40B4-BE49-F238E27FC236}">
              <a16:creationId xmlns:a16="http://schemas.microsoft.com/office/drawing/2014/main" xmlns="" id="{00000000-0008-0000-2000-0000B0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5" name="272 CuadroTexto">
          <a:extLst>
            <a:ext uri="{FF2B5EF4-FFF2-40B4-BE49-F238E27FC236}">
              <a16:creationId xmlns:a16="http://schemas.microsoft.com/office/drawing/2014/main" xmlns="" id="{00000000-0008-0000-2000-0000B1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6" name="273 CuadroTexto">
          <a:extLst>
            <a:ext uri="{FF2B5EF4-FFF2-40B4-BE49-F238E27FC236}">
              <a16:creationId xmlns:a16="http://schemas.microsoft.com/office/drawing/2014/main" xmlns="" id="{00000000-0008-0000-2000-0000B2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7" name="274 CuadroTexto">
          <a:extLst>
            <a:ext uri="{FF2B5EF4-FFF2-40B4-BE49-F238E27FC236}">
              <a16:creationId xmlns:a16="http://schemas.microsoft.com/office/drawing/2014/main" xmlns="" id="{00000000-0008-0000-2000-0000B3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8" name="275 CuadroTexto">
          <a:extLst>
            <a:ext uri="{FF2B5EF4-FFF2-40B4-BE49-F238E27FC236}">
              <a16:creationId xmlns:a16="http://schemas.microsoft.com/office/drawing/2014/main" xmlns="" id="{00000000-0008-0000-2000-0000B4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9" name="276 CuadroTexto">
          <a:extLst>
            <a:ext uri="{FF2B5EF4-FFF2-40B4-BE49-F238E27FC236}">
              <a16:creationId xmlns:a16="http://schemas.microsoft.com/office/drawing/2014/main" xmlns="" id="{00000000-0008-0000-2000-0000B5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0" name="277 CuadroTexto">
          <a:extLst>
            <a:ext uri="{FF2B5EF4-FFF2-40B4-BE49-F238E27FC236}">
              <a16:creationId xmlns:a16="http://schemas.microsoft.com/office/drawing/2014/main" xmlns="" id="{00000000-0008-0000-2000-0000B6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1" name="278 CuadroTexto">
          <a:extLst>
            <a:ext uri="{FF2B5EF4-FFF2-40B4-BE49-F238E27FC236}">
              <a16:creationId xmlns:a16="http://schemas.microsoft.com/office/drawing/2014/main" xmlns="" id="{00000000-0008-0000-2000-0000B7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2" name="279 CuadroTexto">
          <a:extLst>
            <a:ext uri="{FF2B5EF4-FFF2-40B4-BE49-F238E27FC236}">
              <a16:creationId xmlns:a16="http://schemas.microsoft.com/office/drawing/2014/main" xmlns="" id="{00000000-0008-0000-2000-0000B8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3" name="280 CuadroTexto">
          <a:extLst>
            <a:ext uri="{FF2B5EF4-FFF2-40B4-BE49-F238E27FC236}">
              <a16:creationId xmlns:a16="http://schemas.microsoft.com/office/drawing/2014/main" xmlns="" id="{00000000-0008-0000-2000-0000B9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4" name="281 CuadroTexto">
          <a:extLst>
            <a:ext uri="{FF2B5EF4-FFF2-40B4-BE49-F238E27FC236}">
              <a16:creationId xmlns:a16="http://schemas.microsoft.com/office/drawing/2014/main" xmlns="" id="{00000000-0008-0000-2000-0000BA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5" name="282 CuadroTexto">
          <a:extLst>
            <a:ext uri="{FF2B5EF4-FFF2-40B4-BE49-F238E27FC236}">
              <a16:creationId xmlns:a16="http://schemas.microsoft.com/office/drawing/2014/main" xmlns="" id="{00000000-0008-0000-2000-0000BB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6" name="283 CuadroTexto">
          <a:extLst>
            <a:ext uri="{FF2B5EF4-FFF2-40B4-BE49-F238E27FC236}">
              <a16:creationId xmlns:a16="http://schemas.microsoft.com/office/drawing/2014/main" xmlns="" id="{00000000-0008-0000-2000-0000BC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7" name="284 CuadroTexto">
          <a:extLst>
            <a:ext uri="{FF2B5EF4-FFF2-40B4-BE49-F238E27FC236}">
              <a16:creationId xmlns:a16="http://schemas.microsoft.com/office/drawing/2014/main" xmlns="" id="{00000000-0008-0000-2000-0000B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8" name="285 CuadroTexto">
          <a:extLst>
            <a:ext uri="{FF2B5EF4-FFF2-40B4-BE49-F238E27FC236}">
              <a16:creationId xmlns:a16="http://schemas.microsoft.com/office/drawing/2014/main" xmlns=""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9" name="286 CuadroTexto">
          <a:extLst>
            <a:ext uri="{FF2B5EF4-FFF2-40B4-BE49-F238E27FC236}">
              <a16:creationId xmlns:a16="http://schemas.microsoft.com/office/drawing/2014/main" xmlns=""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0" name="287 CuadroTexto">
          <a:extLst>
            <a:ext uri="{FF2B5EF4-FFF2-40B4-BE49-F238E27FC236}">
              <a16:creationId xmlns:a16="http://schemas.microsoft.com/office/drawing/2014/main" xmlns=""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1" name="288 CuadroTexto">
          <a:extLst>
            <a:ext uri="{FF2B5EF4-FFF2-40B4-BE49-F238E27FC236}">
              <a16:creationId xmlns:a16="http://schemas.microsoft.com/office/drawing/2014/main" xmlns=""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2" name="289 CuadroTexto">
          <a:extLst>
            <a:ext uri="{FF2B5EF4-FFF2-40B4-BE49-F238E27FC236}">
              <a16:creationId xmlns:a16="http://schemas.microsoft.com/office/drawing/2014/main" xmlns=""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3" name="290 CuadroTexto">
          <a:extLst>
            <a:ext uri="{FF2B5EF4-FFF2-40B4-BE49-F238E27FC236}">
              <a16:creationId xmlns:a16="http://schemas.microsoft.com/office/drawing/2014/main" xmlns=""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4" name="291 CuadroTexto">
          <a:extLst>
            <a:ext uri="{FF2B5EF4-FFF2-40B4-BE49-F238E27FC236}">
              <a16:creationId xmlns:a16="http://schemas.microsoft.com/office/drawing/2014/main" xmlns=""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5" name="292 CuadroTexto">
          <a:extLst>
            <a:ext uri="{FF2B5EF4-FFF2-40B4-BE49-F238E27FC236}">
              <a16:creationId xmlns:a16="http://schemas.microsoft.com/office/drawing/2014/main" xmlns=""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6" name="293 CuadroTexto">
          <a:extLst>
            <a:ext uri="{FF2B5EF4-FFF2-40B4-BE49-F238E27FC236}">
              <a16:creationId xmlns:a16="http://schemas.microsoft.com/office/drawing/2014/main" xmlns=""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7" name="294 CuadroTexto">
          <a:extLst>
            <a:ext uri="{FF2B5EF4-FFF2-40B4-BE49-F238E27FC236}">
              <a16:creationId xmlns:a16="http://schemas.microsoft.com/office/drawing/2014/main" xmlns=""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8" name="295 CuadroTexto">
          <a:extLst>
            <a:ext uri="{FF2B5EF4-FFF2-40B4-BE49-F238E27FC236}">
              <a16:creationId xmlns:a16="http://schemas.microsoft.com/office/drawing/2014/main" xmlns=""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9" name="296 CuadroTexto">
          <a:extLst>
            <a:ext uri="{FF2B5EF4-FFF2-40B4-BE49-F238E27FC236}">
              <a16:creationId xmlns:a16="http://schemas.microsoft.com/office/drawing/2014/main" xmlns=""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0" name="298 CuadroTexto">
          <a:extLst>
            <a:ext uri="{FF2B5EF4-FFF2-40B4-BE49-F238E27FC236}">
              <a16:creationId xmlns:a16="http://schemas.microsoft.com/office/drawing/2014/main" xmlns="" id="{00000000-0008-0000-2000-0000CA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1" name="299 CuadroTexto">
          <a:extLst>
            <a:ext uri="{FF2B5EF4-FFF2-40B4-BE49-F238E27FC236}">
              <a16:creationId xmlns:a16="http://schemas.microsoft.com/office/drawing/2014/main" xmlns="" id="{00000000-0008-0000-2000-0000CB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2" name="300 CuadroTexto">
          <a:extLst>
            <a:ext uri="{FF2B5EF4-FFF2-40B4-BE49-F238E27FC236}">
              <a16:creationId xmlns:a16="http://schemas.microsoft.com/office/drawing/2014/main" xmlns="" id="{00000000-0008-0000-2000-0000CC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3" name="301 CuadroTexto">
          <a:extLst>
            <a:ext uri="{FF2B5EF4-FFF2-40B4-BE49-F238E27FC236}">
              <a16:creationId xmlns:a16="http://schemas.microsoft.com/office/drawing/2014/main" xmlns="" id="{00000000-0008-0000-2000-0000CD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4" name="302 CuadroTexto">
          <a:extLst>
            <a:ext uri="{FF2B5EF4-FFF2-40B4-BE49-F238E27FC236}">
              <a16:creationId xmlns:a16="http://schemas.microsoft.com/office/drawing/2014/main" xmlns="" id="{00000000-0008-0000-2000-0000CE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5" name="303 CuadroTexto">
          <a:extLst>
            <a:ext uri="{FF2B5EF4-FFF2-40B4-BE49-F238E27FC236}">
              <a16:creationId xmlns:a16="http://schemas.microsoft.com/office/drawing/2014/main" xmlns="" id="{00000000-0008-0000-2000-0000CF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6" name="304 CuadroTexto">
          <a:extLst>
            <a:ext uri="{FF2B5EF4-FFF2-40B4-BE49-F238E27FC236}">
              <a16:creationId xmlns:a16="http://schemas.microsoft.com/office/drawing/2014/main" xmlns="" id="{00000000-0008-0000-2000-0000D0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7" name="305 CuadroTexto">
          <a:extLst>
            <a:ext uri="{FF2B5EF4-FFF2-40B4-BE49-F238E27FC236}">
              <a16:creationId xmlns:a16="http://schemas.microsoft.com/office/drawing/2014/main" xmlns="" id="{00000000-0008-0000-2000-0000D1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8" name="452 CuadroTexto">
          <a:extLst>
            <a:ext uri="{FF2B5EF4-FFF2-40B4-BE49-F238E27FC236}">
              <a16:creationId xmlns:a16="http://schemas.microsoft.com/office/drawing/2014/main" xmlns="" id="{00000000-0008-0000-2000-0000D2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9" name="17 CuadroTexto">
          <a:extLst>
            <a:ext uri="{FF2B5EF4-FFF2-40B4-BE49-F238E27FC236}">
              <a16:creationId xmlns:a16="http://schemas.microsoft.com/office/drawing/2014/main" xmlns=""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0" name="90 CuadroTexto">
          <a:extLst>
            <a:ext uri="{FF2B5EF4-FFF2-40B4-BE49-F238E27FC236}">
              <a16:creationId xmlns:a16="http://schemas.microsoft.com/office/drawing/2014/main" xmlns="" id="{00000000-0008-0000-2000-0000D4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1" name="91 CuadroTexto">
          <a:extLst>
            <a:ext uri="{FF2B5EF4-FFF2-40B4-BE49-F238E27FC236}">
              <a16:creationId xmlns:a16="http://schemas.microsoft.com/office/drawing/2014/main" xmlns="" id="{00000000-0008-0000-2000-0000D5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2" name="92 CuadroTexto">
          <a:extLst>
            <a:ext uri="{FF2B5EF4-FFF2-40B4-BE49-F238E27FC236}">
              <a16:creationId xmlns:a16="http://schemas.microsoft.com/office/drawing/2014/main" xmlns="" id="{00000000-0008-0000-2000-0000D6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3" name="93 CuadroTexto">
          <a:extLst>
            <a:ext uri="{FF2B5EF4-FFF2-40B4-BE49-F238E27FC236}">
              <a16:creationId xmlns:a16="http://schemas.microsoft.com/office/drawing/2014/main" xmlns="" id="{00000000-0008-0000-2000-0000D7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4" name="94 CuadroTexto">
          <a:extLst>
            <a:ext uri="{FF2B5EF4-FFF2-40B4-BE49-F238E27FC236}">
              <a16:creationId xmlns:a16="http://schemas.microsoft.com/office/drawing/2014/main" xmlns="" id="{00000000-0008-0000-2000-0000D8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5" name="95 CuadroTexto">
          <a:extLst>
            <a:ext uri="{FF2B5EF4-FFF2-40B4-BE49-F238E27FC236}">
              <a16:creationId xmlns:a16="http://schemas.microsoft.com/office/drawing/2014/main" xmlns="" id="{00000000-0008-0000-2000-0000D9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6" name="96 CuadroTexto">
          <a:extLst>
            <a:ext uri="{FF2B5EF4-FFF2-40B4-BE49-F238E27FC236}">
              <a16:creationId xmlns:a16="http://schemas.microsoft.com/office/drawing/2014/main" xmlns="" id="{00000000-0008-0000-2000-0000DA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7" name="97 CuadroTexto">
          <a:extLst>
            <a:ext uri="{FF2B5EF4-FFF2-40B4-BE49-F238E27FC236}">
              <a16:creationId xmlns:a16="http://schemas.microsoft.com/office/drawing/2014/main" xmlns="" id="{00000000-0008-0000-2000-0000DB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8" name="98 CuadroTexto">
          <a:extLst>
            <a:ext uri="{FF2B5EF4-FFF2-40B4-BE49-F238E27FC236}">
              <a16:creationId xmlns:a16="http://schemas.microsoft.com/office/drawing/2014/main" xmlns="" id="{00000000-0008-0000-2000-0000DC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9" name="99 CuadroTexto">
          <a:extLst>
            <a:ext uri="{FF2B5EF4-FFF2-40B4-BE49-F238E27FC236}">
              <a16:creationId xmlns:a16="http://schemas.microsoft.com/office/drawing/2014/main" xmlns="" id="{00000000-0008-0000-2000-0000D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0" name="100 CuadroTexto">
          <a:extLst>
            <a:ext uri="{FF2B5EF4-FFF2-40B4-BE49-F238E27FC236}">
              <a16:creationId xmlns:a16="http://schemas.microsoft.com/office/drawing/2014/main" xmlns="" id="{00000000-0008-0000-2000-0000DE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1" name="101 CuadroTexto">
          <a:extLst>
            <a:ext uri="{FF2B5EF4-FFF2-40B4-BE49-F238E27FC236}">
              <a16:creationId xmlns:a16="http://schemas.microsoft.com/office/drawing/2014/main" xmlns="" id="{00000000-0008-0000-2000-0000DF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2" name="118 CuadroTexto">
          <a:extLst>
            <a:ext uri="{FF2B5EF4-FFF2-40B4-BE49-F238E27FC236}">
              <a16:creationId xmlns:a16="http://schemas.microsoft.com/office/drawing/2014/main" xmlns=""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3" name="119 CuadroTexto">
          <a:extLst>
            <a:ext uri="{FF2B5EF4-FFF2-40B4-BE49-F238E27FC236}">
              <a16:creationId xmlns:a16="http://schemas.microsoft.com/office/drawing/2014/main" xmlns=""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4" name="120 CuadroTexto">
          <a:extLst>
            <a:ext uri="{FF2B5EF4-FFF2-40B4-BE49-F238E27FC236}">
              <a16:creationId xmlns:a16="http://schemas.microsoft.com/office/drawing/2014/main" xmlns=""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5" name="121 CuadroTexto">
          <a:extLst>
            <a:ext uri="{FF2B5EF4-FFF2-40B4-BE49-F238E27FC236}">
              <a16:creationId xmlns:a16="http://schemas.microsoft.com/office/drawing/2014/main" xmlns=""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6" name="122 CuadroTexto">
          <a:extLst>
            <a:ext uri="{FF2B5EF4-FFF2-40B4-BE49-F238E27FC236}">
              <a16:creationId xmlns:a16="http://schemas.microsoft.com/office/drawing/2014/main" xmlns=""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7" name="123 CuadroTexto">
          <a:extLst>
            <a:ext uri="{FF2B5EF4-FFF2-40B4-BE49-F238E27FC236}">
              <a16:creationId xmlns:a16="http://schemas.microsoft.com/office/drawing/2014/main" xmlns=""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8" name="124 CuadroTexto">
          <a:extLst>
            <a:ext uri="{FF2B5EF4-FFF2-40B4-BE49-F238E27FC236}">
              <a16:creationId xmlns:a16="http://schemas.microsoft.com/office/drawing/2014/main" xmlns=""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9" name="125 CuadroTexto">
          <a:extLst>
            <a:ext uri="{FF2B5EF4-FFF2-40B4-BE49-F238E27FC236}">
              <a16:creationId xmlns:a16="http://schemas.microsoft.com/office/drawing/2014/main" xmlns=""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0" name="143 CuadroTexto">
          <a:extLst>
            <a:ext uri="{FF2B5EF4-FFF2-40B4-BE49-F238E27FC236}">
              <a16:creationId xmlns:a16="http://schemas.microsoft.com/office/drawing/2014/main" xmlns=""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1" name="144 CuadroTexto">
          <a:extLst>
            <a:ext uri="{FF2B5EF4-FFF2-40B4-BE49-F238E27FC236}">
              <a16:creationId xmlns:a16="http://schemas.microsoft.com/office/drawing/2014/main" xmlns=""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2" name="145 CuadroTexto">
          <a:extLst>
            <a:ext uri="{FF2B5EF4-FFF2-40B4-BE49-F238E27FC236}">
              <a16:creationId xmlns:a16="http://schemas.microsoft.com/office/drawing/2014/main" xmlns=""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3" name="146 CuadroTexto">
          <a:extLst>
            <a:ext uri="{FF2B5EF4-FFF2-40B4-BE49-F238E27FC236}">
              <a16:creationId xmlns:a16="http://schemas.microsoft.com/office/drawing/2014/main" xmlns=""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4" name="147 CuadroTexto">
          <a:extLst>
            <a:ext uri="{FF2B5EF4-FFF2-40B4-BE49-F238E27FC236}">
              <a16:creationId xmlns:a16="http://schemas.microsoft.com/office/drawing/2014/main" xmlns=""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5" name="148 CuadroTexto">
          <a:extLst>
            <a:ext uri="{FF2B5EF4-FFF2-40B4-BE49-F238E27FC236}">
              <a16:creationId xmlns:a16="http://schemas.microsoft.com/office/drawing/2014/main" xmlns=""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6" name="149 CuadroTexto">
          <a:extLst>
            <a:ext uri="{FF2B5EF4-FFF2-40B4-BE49-F238E27FC236}">
              <a16:creationId xmlns:a16="http://schemas.microsoft.com/office/drawing/2014/main" xmlns=""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7" name="150 CuadroTexto">
          <a:extLst>
            <a:ext uri="{FF2B5EF4-FFF2-40B4-BE49-F238E27FC236}">
              <a16:creationId xmlns:a16="http://schemas.microsoft.com/office/drawing/2014/main" xmlns=""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8" name="151 CuadroTexto">
          <a:extLst>
            <a:ext uri="{FF2B5EF4-FFF2-40B4-BE49-F238E27FC236}">
              <a16:creationId xmlns:a16="http://schemas.microsoft.com/office/drawing/2014/main" xmlns=""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9" name="152 CuadroTexto">
          <a:extLst>
            <a:ext uri="{FF2B5EF4-FFF2-40B4-BE49-F238E27FC236}">
              <a16:creationId xmlns:a16="http://schemas.microsoft.com/office/drawing/2014/main" xmlns=""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0" name="153 CuadroTexto">
          <a:extLst>
            <a:ext uri="{FF2B5EF4-FFF2-40B4-BE49-F238E27FC236}">
              <a16:creationId xmlns:a16="http://schemas.microsoft.com/office/drawing/2014/main" xmlns=""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1" name="154 CuadroTexto">
          <a:extLst>
            <a:ext uri="{FF2B5EF4-FFF2-40B4-BE49-F238E27FC236}">
              <a16:creationId xmlns:a16="http://schemas.microsoft.com/office/drawing/2014/main" xmlns=""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2" name="155 CuadroTexto">
          <a:extLst>
            <a:ext uri="{FF2B5EF4-FFF2-40B4-BE49-F238E27FC236}">
              <a16:creationId xmlns:a16="http://schemas.microsoft.com/office/drawing/2014/main" xmlns=""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3" name="156 CuadroTexto">
          <a:extLst>
            <a:ext uri="{FF2B5EF4-FFF2-40B4-BE49-F238E27FC236}">
              <a16:creationId xmlns:a16="http://schemas.microsoft.com/office/drawing/2014/main" xmlns=""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4" name="157 CuadroTexto">
          <a:extLst>
            <a:ext uri="{FF2B5EF4-FFF2-40B4-BE49-F238E27FC236}">
              <a16:creationId xmlns:a16="http://schemas.microsoft.com/office/drawing/2014/main" xmlns=""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5" name="158 CuadroTexto">
          <a:extLst>
            <a:ext uri="{FF2B5EF4-FFF2-40B4-BE49-F238E27FC236}">
              <a16:creationId xmlns:a16="http://schemas.microsoft.com/office/drawing/2014/main" xmlns=""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6" name="159 CuadroTexto">
          <a:extLst>
            <a:ext uri="{FF2B5EF4-FFF2-40B4-BE49-F238E27FC236}">
              <a16:creationId xmlns:a16="http://schemas.microsoft.com/office/drawing/2014/main" xmlns=""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7" name="160 CuadroTexto">
          <a:extLst>
            <a:ext uri="{FF2B5EF4-FFF2-40B4-BE49-F238E27FC236}">
              <a16:creationId xmlns:a16="http://schemas.microsoft.com/office/drawing/2014/main" xmlns=""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8" name="161 CuadroTexto">
          <a:extLst>
            <a:ext uri="{FF2B5EF4-FFF2-40B4-BE49-F238E27FC236}">
              <a16:creationId xmlns:a16="http://schemas.microsoft.com/office/drawing/2014/main" xmlns=""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9" name="162 CuadroTexto">
          <a:extLst>
            <a:ext uri="{FF2B5EF4-FFF2-40B4-BE49-F238E27FC236}">
              <a16:creationId xmlns:a16="http://schemas.microsoft.com/office/drawing/2014/main" xmlns=""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0" name="163 CuadroTexto">
          <a:extLst>
            <a:ext uri="{FF2B5EF4-FFF2-40B4-BE49-F238E27FC236}">
              <a16:creationId xmlns:a16="http://schemas.microsoft.com/office/drawing/2014/main" xmlns=""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1" name="164 CuadroTexto">
          <a:extLst>
            <a:ext uri="{FF2B5EF4-FFF2-40B4-BE49-F238E27FC236}">
              <a16:creationId xmlns:a16="http://schemas.microsoft.com/office/drawing/2014/main" xmlns=""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2" name="165 CuadroTexto">
          <a:extLst>
            <a:ext uri="{FF2B5EF4-FFF2-40B4-BE49-F238E27FC236}">
              <a16:creationId xmlns:a16="http://schemas.microsoft.com/office/drawing/2014/main" xmlns=""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3" name="166 CuadroTexto">
          <a:extLst>
            <a:ext uri="{FF2B5EF4-FFF2-40B4-BE49-F238E27FC236}">
              <a16:creationId xmlns:a16="http://schemas.microsoft.com/office/drawing/2014/main" xmlns=""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4" name="167 CuadroTexto">
          <a:extLst>
            <a:ext uri="{FF2B5EF4-FFF2-40B4-BE49-F238E27FC236}">
              <a16:creationId xmlns:a16="http://schemas.microsoft.com/office/drawing/2014/main" xmlns=""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5" name="168 CuadroTexto">
          <a:extLst>
            <a:ext uri="{FF2B5EF4-FFF2-40B4-BE49-F238E27FC236}">
              <a16:creationId xmlns:a16="http://schemas.microsoft.com/office/drawing/2014/main" xmlns=""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6" name="169 CuadroTexto">
          <a:extLst>
            <a:ext uri="{FF2B5EF4-FFF2-40B4-BE49-F238E27FC236}">
              <a16:creationId xmlns:a16="http://schemas.microsoft.com/office/drawing/2014/main" xmlns=""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7" name="170 CuadroTexto">
          <a:extLst>
            <a:ext uri="{FF2B5EF4-FFF2-40B4-BE49-F238E27FC236}">
              <a16:creationId xmlns:a16="http://schemas.microsoft.com/office/drawing/2014/main" xmlns=""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8" name="171 CuadroTexto">
          <a:extLst>
            <a:ext uri="{FF2B5EF4-FFF2-40B4-BE49-F238E27FC236}">
              <a16:creationId xmlns:a16="http://schemas.microsoft.com/office/drawing/2014/main" xmlns=""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9" name="172 CuadroTexto">
          <a:extLst>
            <a:ext uri="{FF2B5EF4-FFF2-40B4-BE49-F238E27FC236}">
              <a16:creationId xmlns:a16="http://schemas.microsoft.com/office/drawing/2014/main" xmlns=""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0" name="173 CuadroTexto">
          <a:extLst>
            <a:ext uri="{FF2B5EF4-FFF2-40B4-BE49-F238E27FC236}">
              <a16:creationId xmlns:a16="http://schemas.microsoft.com/office/drawing/2014/main" xmlns=""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1" name="174 CuadroTexto">
          <a:extLst>
            <a:ext uri="{FF2B5EF4-FFF2-40B4-BE49-F238E27FC236}">
              <a16:creationId xmlns:a16="http://schemas.microsoft.com/office/drawing/2014/main" xmlns=""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2" name="175 CuadroTexto">
          <a:extLst>
            <a:ext uri="{FF2B5EF4-FFF2-40B4-BE49-F238E27FC236}">
              <a16:creationId xmlns:a16="http://schemas.microsoft.com/office/drawing/2014/main" xmlns=""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3" name="176 CuadroTexto">
          <a:extLst>
            <a:ext uri="{FF2B5EF4-FFF2-40B4-BE49-F238E27FC236}">
              <a16:creationId xmlns:a16="http://schemas.microsoft.com/office/drawing/2014/main" xmlns=""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4" name="177 CuadroTexto">
          <a:extLst>
            <a:ext uri="{FF2B5EF4-FFF2-40B4-BE49-F238E27FC236}">
              <a16:creationId xmlns:a16="http://schemas.microsoft.com/office/drawing/2014/main" xmlns=""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5" name="178 CuadroTexto">
          <a:extLst>
            <a:ext uri="{FF2B5EF4-FFF2-40B4-BE49-F238E27FC236}">
              <a16:creationId xmlns:a16="http://schemas.microsoft.com/office/drawing/2014/main" xmlns=""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6" name="179 CuadroTexto">
          <a:extLst>
            <a:ext uri="{FF2B5EF4-FFF2-40B4-BE49-F238E27FC236}">
              <a16:creationId xmlns:a16="http://schemas.microsoft.com/office/drawing/2014/main" xmlns=""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7" name="180 CuadroTexto">
          <a:extLst>
            <a:ext uri="{FF2B5EF4-FFF2-40B4-BE49-F238E27FC236}">
              <a16:creationId xmlns:a16="http://schemas.microsoft.com/office/drawing/2014/main" xmlns=""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8" name="181 CuadroTexto">
          <a:extLst>
            <a:ext uri="{FF2B5EF4-FFF2-40B4-BE49-F238E27FC236}">
              <a16:creationId xmlns:a16="http://schemas.microsoft.com/office/drawing/2014/main" xmlns=""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9" name="182 CuadroTexto">
          <a:extLst>
            <a:ext uri="{FF2B5EF4-FFF2-40B4-BE49-F238E27FC236}">
              <a16:creationId xmlns:a16="http://schemas.microsoft.com/office/drawing/2014/main" xmlns=""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0" name="183 CuadroTexto">
          <a:extLst>
            <a:ext uri="{FF2B5EF4-FFF2-40B4-BE49-F238E27FC236}">
              <a16:creationId xmlns:a16="http://schemas.microsoft.com/office/drawing/2014/main" xmlns=""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1" name="184 CuadroTexto">
          <a:extLst>
            <a:ext uri="{FF2B5EF4-FFF2-40B4-BE49-F238E27FC236}">
              <a16:creationId xmlns:a16="http://schemas.microsoft.com/office/drawing/2014/main" xmlns=""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2" name="185 CuadroTexto">
          <a:extLst>
            <a:ext uri="{FF2B5EF4-FFF2-40B4-BE49-F238E27FC236}">
              <a16:creationId xmlns:a16="http://schemas.microsoft.com/office/drawing/2014/main" xmlns=""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3" name="186 CuadroTexto">
          <a:extLst>
            <a:ext uri="{FF2B5EF4-FFF2-40B4-BE49-F238E27FC236}">
              <a16:creationId xmlns:a16="http://schemas.microsoft.com/office/drawing/2014/main" xmlns=""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4" name="187 CuadroTexto">
          <a:extLst>
            <a:ext uri="{FF2B5EF4-FFF2-40B4-BE49-F238E27FC236}">
              <a16:creationId xmlns:a16="http://schemas.microsoft.com/office/drawing/2014/main" xmlns=""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5" name="188 CuadroTexto">
          <a:extLst>
            <a:ext uri="{FF2B5EF4-FFF2-40B4-BE49-F238E27FC236}">
              <a16:creationId xmlns:a16="http://schemas.microsoft.com/office/drawing/2014/main" xmlns=""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6" name="189 CuadroTexto">
          <a:extLst>
            <a:ext uri="{FF2B5EF4-FFF2-40B4-BE49-F238E27FC236}">
              <a16:creationId xmlns:a16="http://schemas.microsoft.com/office/drawing/2014/main" xmlns=""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7" name="190 CuadroTexto">
          <a:extLst>
            <a:ext uri="{FF2B5EF4-FFF2-40B4-BE49-F238E27FC236}">
              <a16:creationId xmlns:a16="http://schemas.microsoft.com/office/drawing/2014/main" xmlns=""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8" name="191 CuadroTexto">
          <a:extLst>
            <a:ext uri="{FF2B5EF4-FFF2-40B4-BE49-F238E27FC236}">
              <a16:creationId xmlns:a16="http://schemas.microsoft.com/office/drawing/2014/main" xmlns=""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9" name="192 CuadroTexto">
          <a:extLst>
            <a:ext uri="{FF2B5EF4-FFF2-40B4-BE49-F238E27FC236}">
              <a16:creationId xmlns:a16="http://schemas.microsoft.com/office/drawing/2014/main" xmlns=""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0" name="193 CuadroTexto">
          <a:extLst>
            <a:ext uri="{FF2B5EF4-FFF2-40B4-BE49-F238E27FC236}">
              <a16:creationId xmlns:a16="http://schemas.microsoft.com/office/drawing/2014/main" xmlns=""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1" name="194 CuadroTexto">
          <a:extLst>
            <a:ext uri="{FF2B5EF4-FFF2-40B4-BE49-F238E27FC236}">
              <a16:creationId xmlns:a16="http://schemas.microsoft.com/office/drawing/2014/main" xmlns=""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2" name="195 CuadroTexto">
          <a:extLst>
            <a:ext uri="{FF2B5EF4-FFF2-40B4-BE49-F238E27FC236}">
              <a16:creationId xmlns:a16="http://schemas.microsoft.com/office/drawing/2014/main" xmlns=""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3" name="196 CuadroTexto">
          <a:extLst>
            <a:ext uri="{FF2B5EF4-FFF2-40B4-BE49-F238E27FC236}">
              <a16:creationId xmlns:a16="http://schemas.microsoft.com/office/drawing/2014/main" xmlns=""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4" name="197 CuadroTexto">
          <a:extLst>
            <a:ext uri="{FF2B5EF4-FFF2-40B4-BE49-F238E27FC236}">
              <a16:creationId xmlns:a16="http://schemas.microsoft.com/office/drawing/2014/main" xmlns=""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5" name="198 CuadroTexto">
          <a:extLst>
            <a:ext uri="{FF2B5EF4-FFF2-40B4-BE49-F238E27FC236}">
              <a16:creationId xmlns:a16="http://schemas.microsoft.com/office/drawing/2014/main" xmlns=""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6" name="199 CuadroTexto">
          <a:extLst>
            <a:ext uri="{FF2B5EF4-FFF2-40B4-BE49-F238E27FC236}">
              <a16:creationId xmlns:a16="http://schemas.microsoft.com/office/drawing/2014/main" xmlns=""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7" name="200 CuadroTexto">
          <a:extLst>
            <a:ext uri="{FF2B5EF4-FFF2-40B4-BE49-F238E27FC236}">
              <a16:creationId xmlns:a16="http://schemas.microsoft.com/office/drawing/2014/main" xmlns=""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8" name="201 CuadroTexto">
          <a:extLst>
            <a:ext uri="{FF2B5EF4-FFF2-40B4-BE49-F238E27FC236}">
              <a16:creationId xmlns:a16="http://schemas.microsoft.com/office/drawing/2014/main" xmlns=""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9" name="202 CuadroTexto">
          <a:extLst>
            <a:ext uri="{FF2B5EF4-FFF2-40B4-BE49-F238E27FC236}">
              <a16:creationId xmlns:a16="http://schemas.microsoft.com/office/drawing/2014/main" xmlns=""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0" name="203 CuadroTexto">
          <a:extLst>
            <a:ext uri="{FF2B5EF4-FFF2-40B4-BE49-F238E27FC236}">
              <a16:creationId xmlns:a16="http://schemas.microsoft.com/office/drawing/2014/main" xmlns=""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1" name="204 CuadroTexto">
          <a:extLst>
            <a:ext uri="{FF2B5EF4-FFF2-40B4-BE49-F238E27FC236}">
              <a16:creationId xmlns:a16="http://schemas.microsoft.com/office/drawing/2014/main" xmlns=""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2" name="205 CuadroTexto">
          <a:extLst>
            <a:ext uri="{FF2B5EF4-FFF2-40B4-BE49-F238E27FC236}">
              <a16:creationId xmlns:a16="http://schemas.microsoft.com/office/drawing/2014/main" xmlns=""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3" name="206 CuadroTexto">
          <a:extLst>
            <a:ext uri="{FF2B5EF4-FFF2-40B4-BE49-F238E27FC236}">
              <a16:creationId xmlns:a16="http://schemas.microsoft.com/office/drawing/2014/main" xmlns=""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4" name="207 CuadroTexto">
          <a:extLst>
            <a:ext uri="{FF2B5EF4-FFF2-40B4-BE49-F238E27FC236}">
              <a16:creationId xmlns:a16="http://schemas.microsoft.com/office/drawing/2014/main" xmlns=""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5" name="208 CuadroTexto">
          <a:extLst>
            <a:ext uri="{FF2B5EF4-FFF2-40B4-BE49-F238E27FC236}">
              <a16:creationId xmlns:a16="http://schemas.microsoft.com/office/drawing/2014/main" xmlns=""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6" name="209 CuadroTexto">
          <a:extLst>
            <a:ext uri="{FF2B5EF4-FFF2-40B4-BE49-F238E27FC236}">
              <a16:creationId xmlns:a16="http://schemas.microsoft.com/office/drawing/2014/main" xmlns=""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7" name="210 CuadroTexto">
          <a:extLst>
            <a:ext uri="{FF2B5EF4-FFF2-40B4-BE49-F238E27FC236}">
              <a16:creationId xmlns:a16="http://schemas.microsoft.com/office/drawing/2014/main" xmlns=""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8" name="211 CuadroTexto">
          <a:extLst>
            <a:ext uri="{FF2B5EF4-FFF2-40B4-BE49-F238E27FC236}">
              <a16:creationId xmlns:a16="http://schemas.microsoft.com/office/drawing/2014/main" xmlns=""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9" name="212 CuadroTexto">
          <a:extLst>
            <a:ext uri="{FF2B5EF4-FFF2-40B4-BE49-F238E27FC236}">
              <a16:creationId xmlns:a16="http://schemas.microsoft.com/office/drawing/2014/main" xmlns=""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0" name="213 CuadroTexto">
          <a:extLst>
            <a:ext uri="{FF2B5EF4-FFF2-40B4-BE49-F238E27FC236}">
              <a16:creationId xmlns:a16="http://schemas.microsoft.com/office/drawing/2014/main" xmlns=""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1" name="214 CuadroTexto">
          <a:extLst>
            <a:ext uri="{FF2B5EF4-FFF2-40B4-BE49-F238E27FC236}">
              <a16:creationId xmlns:a16="http://schemas.microsoft.com/office/drawing/2014/main" xmlns=""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2" name="215 CuadroTexto">
          <a:extLst>
            <a:ext uri="{FF2B5EF4-FFF2-40B4-BE49-F238E27FC236}">
              <a16:creationId xmlns:a16="http://schemas.microsoft.com/office/drawing/2014/main" xmlns=""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3" name="216 CuadroTexto">
          <a:extLst>
            <a:ext uri="{FF2B5EF4-FFF2-40B4-BE49-F238E27FC236}">
              <a16:creationId xmlns:a16="http://schemas.microsoft.com/office/drawing/2014/main" xmlns=""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4" name="217 CuadroTexto">
          <a:extLst>
            <a:ext uri="{FF2B5EF4-FFF2-40B4-BE49-F238E27FC236}">
              <a16:creationId xmlns:a16="http://schemas.microsoft.com/office/drawing/2014/main" xmlns=""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5" name="218 CuadroTexto">
          <a:extLst>
            <a:ext uri="{FF2B5EF4-FFF2-40B4-BE49-F238E27FC236}">
              <a16:creationId xmlns:a16="http://schemas.microsoft.com/office/drawing/2014/main" xmlns=""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6" name="219 CuadroTexto">
          <a:extLst>
            <a:ext uri="{FF2B5EF4-FFF2-40B4-BE49-F238E27FC236}">
              <a16:creationId xmlns:a16="http://schemas.microsoft.com/office/drawing/2014/main" xmlns=""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7" name="220 CuadroTexto">
          <a:extLst>
            <a:ext uri="{FF2B5EF4-FFF2-40B4-BE49-F238E27FC236}">
              <a16:creationId xmlns:a16="http://schemas.microsoft.com/office/drawing/2014/main" xmlns=""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8" name="221 CuadroTexto">
          <a:extLst>
            <a:ext uri="{FF2B5EF4-FFF2-40B4-BE49-F238E27FC236}">
              <a16:creationId xmlns:a16="http://schemas.microsoft.com/office/drawing/2014/main" xmlns=""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9" name="222 CuadroTexto">
          <a:extLst>
            <a:ext uri="{FF2B5EF4-FFF2-40B4-BE49-F238E27FC236}">
              <a16:creationId xmlns:a16="http://schemas.microsoft.com/office/drawing/2014/main" xmlns=""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0" name="223 CuadroTexto">
          <a:extLst>
            <a:ext uri="{FF2B5EF4-FFF2-40B4-BE49-F238E27FC236}">
              <a16:creationId xmlns:a16="http://schemas.microsoft.com/office/drawing/2014/main" xmlns=""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1" name="224 CuadroTexto">
          <a:extLst>
            <a:ext uri="{FF2B5EF4-FFF2-40B4-BE49-F238E27FC236}">
              <a16:creationId xmlns:a16="http://schemas.microsoft.com/office/drawing/2014/main" xmlns=""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2" name="225 CuadroTexto">
          <a:extLst>
            <a:ext uri="{FF2B5EF4-FFF2-40B4-BE49-F238E27FC236}">
              <a16:creationId xmlns:a16="http://schemas.microsoft.com/office/drawing/2014/main" xmlns=""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3" name="226 CuadroTexto">
          <a:extLst>
            <a:ext uri="{FF2B5EF4-FFF2-40B4-BE49-F238E27FC236}">
              <a16:creationId xmlns:a16="http://schemas.microsoft.com/office/drawing/2014/main" xmlns=""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4" name="227 CuadroTexto">
          <a:extLst>
            <a:ext uri="{FF2B5EF4-FFF2-40B4-BE49-F238E27FC236}">
              <a16:creationId xmlns:a16="http://schemas.microsoft.com/office/drawing/2014/main" xmlns=""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5" name="228 CuadroTexto">
          <a:extLst>
            <a:ext uri="{FF2B5EF4-FFF2-40B4-BE49-F238E27FC236}">
              <a16:creationId xmlns:a16="http://schemas.microsoft.com/office/drawing/2014/main" xmlns=""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6" name="229 CuadroTexto">
          <a:extLst>
            <a:ext uri="{FF2B5EF4-FFF2-40B4-BE49-F238E27FC236}">
              <a16:creationId xmlns:a16="http://schemas.microsoft.com/office/drawing/2014/main" xmlns=""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7" name="230 CuadroTexto">
          <a:extLst>
            <a:ext uri="{FF2B5EF4-FFF2-40B4-BE49-F238E27FC236}">
              <a16:creationId xmlns:a16="http://schemas.microsoft.com/office/drawing/2014/main" xmlns=""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8" name="231 CuadroTexto">
          <a:extLst>
            <a:ext uri="{FF2B5EF4-FFF2-40B4-BE49-F238E27FC236}">
              <a16:creationId xmlns:a16="http://schemas.microsoft.com/office/drawing/2014/main" xmlns=""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9" name="232 CuadroTexto">
          <a:extLst>
            <a:ext uri="{FF2B5EF4-FFF2-40B4-BE49-F238E27FC236}">
              <a16:creationId xmlns:a16="http://schemas.microsoft.com/office/drawing/2014/main" xmlns=""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0" name="233 CuadroTexto">
          <a:extLst>
            <a:ext uri="{FF2B5EF4-FFF2-40B4-BE49-F238E27FC236}">
              <a16:creationId xmlns:a16="http://schemas.microsoft.com/office/drawing/2014/main" xmlns=""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1" name="234 CuadroTexto">
          <a:extLst>
            <a:ext uri="{FF2B5EF4-FFF2-40B4-BE49-F238E27FC236}">
              <a16:creationId xmlns:a16="http://schemas.microsoft.com/office/drawing/2014/main" xmlns=""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2" name="235 CuadroTexto">
          <a:extLst>
            <a:ext uri="{FF2B5EF4-FFF2-40B4-BE49-F238E27FC236}">
              <a16:creationId xmlns:a16="http://schemas.microsoft.com/office/drawing/2014/main" xmlns=""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3" name="236 CuadroTexto">
          <a:extLst>
            <a:ext uri="{FF2B5EF4-FFF2-40B4-BE49-F238E27FC236}">
              <a16:creationId xmlns:a16="http://schemas.microsoft.com/office/drawing/2014/main" xmlns=""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4" name="237 CuadroTexto">
          <a:extLst>
            <a:ext uri="{FF2B5EF4-FFF2-40B4-BE49-F238E27FC236}">
              <a16:creationId xmlns:a16="http://schemas.microsoft.com/office/drawing/2014/main" xmlns=""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5" name="238 CuadroTexto">
          <a:extLst>
            <a:ext uri="{FF2B5EF4-FFF2-40B4-BE49-F238E27FC236}">
              <a16:creationId xmlns:a16="http://schemas.microsoft.com/office/drawing/2014/main" xmlns=""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6" name="239 CuadroTexto">
          <a:extLst>
            <a:ext uri="{FF2B5EF4-FFF2-40B4-BE49-F238E27FC236}">
              <a16:creationId xmlns:a16="http://schemas.microsoft.com/office/drawing/2014/main" xmlns=""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7" name="240 CuadroTexto">
          <a:extLst>
            <a:ext uri="{FF2B5EF4-FFF2-40B4-BE49-F238E27FC236}">
              <a16:creationId xmlns:a16="http://schemas.microsoft.com/office/drawing/2014/main" xmlns=""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8" name="241 CuadroTexto">
          <a:extLst>
            <a:ext uri="{FF2B5EF4-FFF2-40B4-BE49-F238E27FC236}">
              <a16:creationId xmlns:a16="http://schemas.microsoft.com/office/drawing/2014/main" xmlns=""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9" name="242 CuadroTexto">
          <a:extLst>
            <a:ext uri="{FF2B5EF4-FFF2-40B4-BE49-F238E27FC236}">
              <a16:creationId xmlns:a16="http://schemas.microsoft.com/office/drawing/2014/main" xmlns=""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0" name="243 CuadroTexto">
          <a:extLst>
            <a:ext uri="{FF2B5EF4-FFF2-40B4-BE49-F238E27FC236}">
              <a16:creationId xmlns:a16="http://schemas.microsoft.com/office/drawing/2014/main" xmlns=""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1" name="244 CuadroTexto">
          <a:extLst>
            <a:ext uri="{FF2B5EF4-FFF2-40B4-BE49-F238E27FC236}">
              <a16:creationId xmlns:a16="http://schemas.microsoft.com/office/drawing/2014/main" xmlns=""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2" name="245 CuadroTexto">
          <a:extLst>
            <a:ext uri="{FF2B5EF4-FFF2-40B4-BE49-F238E27FC236}">
              <a16:creationId xmlns:a16="http://schemas.microsoft.com/office/drawing/2014/main" xmlns=""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3" name="246 CuadroTexto">
          <a:extLst>
            <a:ext uri="{FF2B5EF4-FFF2-40B4-BE49-F238E27FC236}">
              <a16:creationId xmlns:a16="http://schemas.microsoft.com/office/drawing/2014/main" xmlns=""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4" name="247 CuadroTexto">
          <a:extLst>
            <a:ext uri="{FF2B5EF4-FFF2-40B4-BE49-F238E27FC236}">
              <a16:creationId xmlns:a16="http://schemas.microsoft.com/office/drawing/2014/main" xmlns=""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5" name="248 CuadroTexto">
          <a:extLst>
            <a:ext uri="{FF2B5EF4-FFF2-40B4-BE49-F238E27FC236}">
              <a16:creationId xmlns:a16="http://schemas.microsoft.com/office/drawing/2014/main" xmlns=""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6" name="249 CuadroTexto">
          <a:extLst>
            <a:ext uri="{FF2B5EF4-FFF2-40B4-BE49-F238E27FC236}">
              <a16:creationId xmlns:a16="http://schemas.microsoft.com/office/drawing/2014/main" xmlns=""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7" name="250 CuadroTexto">
          <a:extLst>
            <a:ext uri="{FF2B5EF4-FFF2-40B4-BE49-F238E27FC236}">
              <a16:creationId xmlns:a16="http://schemas.microsoft.com/office/drawing/2014/main" xmlns=""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8" name="251 CuadroTexto">
          <a:extLst>
            <a:ext uri="{FF2B5EF4-FFF2-40B4-BE49-F238E27FC236}">
              <a16:creationId xmlns:a16="http://schemas.microsoft.com/office/drawing/2014/main" xmlns=""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9" name="252 CuadroTexto">
          <a:extLst>
            <a:ext uri="{FF2B5EF4-FFF2-40B4-BE49-F238E27FC236}">
              <a16:creationId xmlns:a16="http://schemas.microsoft.com/office/drawing/2014/main" xmlns=""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0" name="253 CuadroTexto">
          <a:extLst>
            <a:ext uri="{FF2B5EF4-FFF2-40B4-BE49-F238E27FC236}">
              <a16:creationId xmlns:a16="http://schemas.microsoft.com/office/drawing/2014/main" xmlns=""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1" name="254 CuadroTexto">
          <a:extLst>
            <a:ext uri="{FF2B5EF4-FFF2-40B4-BE49-F238E27FC236}">
              <a16:creationId xmlns:a16="http://schemas.microsoft.com/office/drawing/2014/main" xmlns=""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2" name="255 CuadroTexto">
          <a:extLst>
            <a:ext uri="{FF2B5EF4-FFF2-40B4-BE49-F238E27FC236}">
              <a16:creationId xmlns:a16="http://schemas.microsoft.com/office/drawing/2014/main" xmlns=""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3" name="256 CuadroTexto">
          <a:extLst>
            <a:ext uri="{FF2B5EF4-FFF2-40B4-BE49-F238E27FC236}">
              <a16:creationId xmlns:a16="http://schemas.microsoft.com/office/drawing/2014/main" xmlns=""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4" name="257 CuadroTexto">
          <a:extLst>
            <a:ext uri="{FF2B5EF4-FFF2-40B4-BE49-F238E27FC236}">
              <a16:creationId xmlns:a16="http://schemas.microsoft.com/office/drawing/2014/main" xmlns=""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5" name="258 CuadroTexto">
          <a:extLst>
            <a:ext uri="{FF2B5EF4-FFF2-40B4-BE49-F238E27FC236}">
              <a16:creationId xmlns:a16="http://schemas.microsoft.com/office/drawing/2014/main" xmlns=""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6" name="259 CuadroTexto">
          <a:extLst>
            <a:ext uri="{FF2B5EF4-FFF2-40B4-BE49-F238E27FC236}">
              <a16:creationId xmlns:a16="http://schemas.microsoft.com/office/drawing/2014/main" xmlns=""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7" name="260 CuadroTexto">
          <a:extLst>
            <a:ext uri="{FF2B5EF4-FFF2-40B4-BE49-F238E27FC236}">
              <a16:creationId xmlns:a16="http://schemas.microsoft.com/office/drawing/2014/main" xmlns=""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8" name="261 CuadroTexto">
          <a:extLst>
            <a:ext uri="{FF2B5EF4-FFF2-40B4-BE49-F238E27FC236}">
              <a16:creationId xmlns:a16="http://schemas.microsoft.com/office/drawing/2014/main" xmlns=""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9" name="262 CuadroTexto">
          <a:extLst>
            <a:ext uri="{FF2B5EF4-FFF2-40B4-BE49-F238E27FC236}">
              <a16:creationId xmlns:a16="http://schemas.microsoft.com/office/drawing/2014/main" xmlns=""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0" name="263 CuadroTexto">
          <a:extLst>
            <a:ext uri="{FF2B5EF4-FFF2-40B4-BE49-F238E27FC236}">
              <a16:creationId xmlns:a16="http://schemas.microsoft.com/office/drawing/2014/main" xmlns=""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1" name="264 CuadroTexto">
          <a:extLst>
            <a:ext uri="{FF2B5EF4-FFF2-40B4-BE49-F238E27FC236}">
              <a16:creationId xmlns:a16="http://schemas.microsoft.com/office/drawing/2014/main" xmlns=""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2" name="265 CuadroTexto">
          <a:extLst>
            <a:ext uri="{FF2B5EF4-FFF2-40B4-BE49-F238E27FC236}">
              <a16:creationId xmlns:a16="http://schemas.microsoft.com/office/drawing/2014/main" xmlns=""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3" name="266 CuadroTexto">
          <a:extLst>
            <a:ext uri="{FF2B5EF4-FFF2-40B4-BE49-F238E27FC236}">
              <a16:creationId xmlns:a16="http://schemas.microsoft.com/office/drawing/2014/main" xmlns=""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4" name="267 CuadroTexto">
          <a:extLst>
            <a:ext uri="{FF2B5EF4-FFF2-40B4-BE49-F238E27FC236}">
              <a16:creationId xmlns:a16="http://schemas.microsoft.com/office/drawing/2014/main" xmlns=""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5" name="268 CuadroTexto">
          <a:extLst>
            <a:ext uri="{FF2B5EF4-FFF2-40B4-BE49-F238E27FC236}">
              <a16:creationId xmlns:a16="http://schemas.microsoft.com/office/drawing/2014/main" xmlns="" id="{00000000-0008-0000-2000-000065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6" name="269 CuadroTexto">
          <a:extLst>
            <a:ext uri="{FF2B5EF4-FFF2-40B4-BE49-F238E27FC236}">
              <a16:creationId xmlns:a16="http://schemas.microsoft.com/office/drawing/2014/main" xmlns="" id="{00000000-0008-0000-2000-000066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7" name="270 CuadroTexto">
          <a:extLst>
            <a:ext uri="{FF2B5EF4-FFF2-40B4-BE49-F238E27FC236}">
              <a16:creationId xmlns:a16="http://schemas.microsoft.com/office/drawing/2014/main" xmlns="" id="{00000000-0008-0000-2000-000067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8" name="271 CuadroTexto">
          <a:extLst>
            <a:ext uri="{FF2B5EF4-FFF2-40B4-BE49-F238E27FC236}">
              <a16:creationId xmlns:a16="http://schemas.microsoft.com/office/drawing/2014/main" xmlns="" id="{00000000-0008-0000-2000-000068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9" name="272 CuadroTexto">
          <a:extLst>
            <a:ext uri="{FF2B5EF4-FFF2-40B4-BE49-F238E27FC236}">
              <a16:creationId xmlns:a16="http://schemas.microsoft.com/office/drawing/2014/main" xmlns="" id="{00000000-0008-0000-2000-000069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0" name="273 CuadroTexto">
          <a:extLst>
            <a:ext uri="{FF2B5EF4-FFF2-40B4-BE49-F238E27FC236}">
              <a16:creationId xmlns:a16="http://schemas.microsoft.com/office/drawing/2014/main" xmlns="" id="{00000000-0008-0000-2000-00006A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1" name="274 CuadroTexto">
          <a:extLst>
            <a:ext uri="{FF2B5EF4-FFF2-40B4-BE49-F238E27FC236}">
              <a16:creationId xmlns:a16="http://schemas.microsoft.com/office/drawing/2014/main" xmlns="" id="{00000000-0008-0000-2000-00006B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2" name="275 CuadroTexto">
          <a:extLst>
            <a:ext uri="{FF2B5EF4-FFF2-40B4-BE49-F238E27FC236}">
              <a16:creationId xmlns:a16="http://schemas.microsoft.com/office/drawing/2014/main" xmlns="" id="{00000000-0008-0000-2000-00006C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3" name="276 CuadroTexto">
          <a:extLst>
            <a:ext uri="{FF2B5EF4-FFF2-40B4-BE49-F238E27FC236}">
              <a16:creationId xmlns:a16="http://schemas.microsoft.com/office/drawing/2014/main" xmlns="" id="{00000000-0008-0000-2000-00006D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4" name="277 CuadroTexto">
          <a:extLst>
            <a:ext uri="{FF2B5EF4-FFF2-40B4-BE49-F238E27FC236}">
              <a16:creationId xmlns:a16="http://schemas.microsoft.com/office/drawing/2014/main" xmlns="" id="{00000000-0008-0000-2000-00006E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5" name="278 CuadroTexto">
          <a:extLst>
            <a:ext uri="{FF2B5EF4-FFF2-40B4-BE49-F238E27FC236}">
              <a16:creationId xmlns:a16="http://schemas.microsoft.com/office/drawing/2014/main" xmlns="" id="{00000000-0008-0000-2000-00006F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6" name="279 CuadroTexto">
          <a:extLst>
            <a:ext uri="{FF2B5EF4-FFF2-40B4-BE49-F238E27FC236}">
              <a16:creationId xmlns:a16="http://schemas.microsoft.com/office/drawing/2014/main" xmlns="" id="{00000000-0008-0000-2000-000070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7" name="280 CuadroTexto">
          <a:extLst>
            <a:ext uri="{FF2B5EF4-FFF2-40B4-BE49-F238E27FC236}">
              <a16:creationId xmlns:a16="http://schemas.microsoft.com/office/drawing/2014/main" xmlns="" id="{00000000-0008-0000-2000-000071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8" name="281 CuadroTexto">
          <a:extLst>
            <a:ext uri="{FF2B5EF4-FFF2-40B4-BE49-F238E27FC236}">
              <a16:creationId xmlns:a16="http://schemas.microsoft.com/office/drawing/2014/main" xmlns="" id="{00000000-0008-0000-2000-000072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9" name="282 CuadroTexto">
          <a:extLst>
            <a:ext uri="{FF2B5EF4-FFF2-40B4-BE49-F238E27FC236}">
              <a16:creationId xmlns:a16="http://schemas.microsoft.com/office/drawing/2014/main" xmlns="" id="{00000000-0008-0000-2000-000073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0" name="283 CuadroTexto">
          <a:extLst>
            <a:ext uri="{FF2B5EF4-FFF2-40B4-BE49-F238E27FC236}">
              <a16:creationId xmlns:a16="http://schemas.microsoft.com/office/drawing/2014/main" xmlns="" id="{00000000-0008-0000-2000-000074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1" name="284 CuadroTexto">
          <a:extLst>
            <a:ext uri="{FF2B5EF4-FFF2-40B4-BE49-F238E27FC236}">
              <a16:creationId xmlns:a16="http://schemas.microsoft.com/office/drawing/2014/main" xmlns="" id="{00000000-0008-0000-2000-000075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2" name="285 CuadroTexto">
          <a:extLst>
            <a:ext uri="{FF2B5EF4-FFF2-40B4-BE49-F238E27FC236}">
              <a16:creationId xmlns:a16="http://schemas.microsoft.com/office/drawing/2014/main" xmlns=""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3" name="286 CuadroTexto">
          <a:extLst>
            <a:ext uri="{FF2B5EF4-FFF2-40B4-BE49-F238E27FC236}">
              <a16:creationId xmlns:a16="http://schemas.microsoft.com/office/drawing/2014/main" xmlns=""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4" name="287 CuadroTexto">
          <a:extLst>
            <a:ext uri="{FF2B5EF4-FFF2-40B4-BE49-F238E27FC236}">
              <a16:creationId xmlns:a16="http://schemas.microsoft.com/office/drawing/2014/main" xmlns=""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5" name="288 CuadroTexto">
          <a:extLst>
            <a:ext uri="{FF2B5EF4-FFF2-40B4-BE49-F238E27FC236}">
              <a16:creationId xmlns:a16="http://schemas.microsoft.com/office/drawing/2014/main" xmlns=""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6" name="289 CuadroTexto">
          <a:extLst>
            <a:ext uri="{FF2B5EF4-FFF2-40B4-BE49-F238E27FC236}">
              <a16:creationId xmlns:a16="http://schemas.microsoft.com/office/drawing/2014/main" xmlns=""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7" name="290 CuadroTexto">
          <a:extLst>
            <a:ext uri="{FF2B5EF4-FFF2-40B4-BE49-F238E27FC236}">
              <a16:creationId xmlns:a16="http://schemas.microsoft.com/office/drawing/2014/main" xmlns=""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8" name="291 CuadroTexto">
          <a:extLst>
            <a:ext uri="{FF2B5EF4-FFF2-40B4-BE49-F238E27FC236}">
              <a16:creationId xmlns:a16="http://schemas.microsoft.com/office/drawing/2014/main" xmlns=""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9" name="292 CuadroTexto">
          <a:extLst>
            <a:ext uri="{FF2B5EF4-FFF2-40B4-BE49-F238E27FC236}">
              <a16:creationId xmlns:a16="http://schemas.microsoft.com/office/drawing/2014/main" xmlns=""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0" name="293 CuadroTexto">
          <a:extLst>
            <a:ext uri="{FF2B5EF4-FFF2-40B4-BE49-F238E27FC236}">
              <a16:creationId xmlns:a16="http://schemas.microsoft.com/office/drawing/2014/main" xmlns=""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1" name="294 CuadroTexto">
          <a:extLst>
            <a:ext uri="{FF2B5EF4-FFF2-40B4-BE49-F238E27FC236}">
              <a16:creationId xmlns:a16="http://schemas.microsoft.com/office/drawing/2014/main" xmlns=""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2" name="295 CuadroTexto">
          <a:extLst>
            <a:ext uri="{FF2B5EF4-FFF2-40B4-BE49-F238E27FC236}">
              <a16:creationId xmlns:a16="http://schemas.microsoft.com/office/drawing/2014/main" xmlns=""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3" name="296 CuadroTexto">
          <a:extLst>
            <a:ext uri="{FF2B5EF4-FFF2-40B4-BE49-F238E27FC236}">
              <a16:creationId xmlns:a16="http://schemas.microsoft.com/office/drawing/2014/main" xmlns=""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4" name="17 CuadroTexto">
          <a:extLst>
            <a:ext uri="{FF2B5EF4-FFF2-40B4-BE49-F238E27FC236}">
              <a16:creationId xmlns:a16="http://schemas.microsoft.com/office/drawing/2014/main" xmlns=""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5" name="90 CuadroTexto">
          <a:extLst>
            <a:ext uri="{FF2B5EF4-FFF2-40B4-BE49-F238E27FC236}">
              <a16:creationId xmlns:a16="http://schemas.microsoft.com/office/drawing/2014/main" xmlns="" id="{00000000-0008-0000-2000-000083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6" name="91 CuadroTexto">
          <a:extLst>
            <a:ext uri="{FF2B5EF4-FFF2-40B4-BE49-F238E27FC236}">
              <a16:creationId xmlns:a16="http://schemas.microsoft.com/office/drawing/2014/main" xmlns="" id="{00000000-0008-0000-2000-000084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7" name="92 CuadroTexto">
          <a:extLst>
            <a:ext uri="{FF2B5EF4-FFF2-40B4-BE49-F238E27FC236}">
              <a16:creationId xmlns:a16="http://schemas.microsoft.com/office/drawing/2014/main" xmlns="" id="{00000000-0008-0000-2000-000085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8" name="93 CuadroTexto">
          <a:extLst>
            <a:ext uri="{FF2B5EF4-FFF2-40B4-BE49-F238E27FC236}">
              <a16:creationId xmlns:a16="http://schemas.microsoft.com/office/drawing/2014/main" xmlns="" id="{00000000-0008-0000-2000-000086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9" name="94 CuadroTexto">
          <a:extLst>
            <a:ext uri="{FF2B5EF4-FFF2-40B4-BE49-F238E27FC236}">
              <a16:creationId xmlns:a16="http://schemas.microsoft.com/office/drawing/2014/main" xmlns="" id="{00000000-0008-0000-2000-000087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0" name="95 CuadroTexto">
          <a:extLst>
            <a:ext uri="{FF2B5EF4-FFF2-40B4-BE49-F238E27FC236}">
              <a16:creationId xmlns:a16="http://schemas.microsoft.com/office/drawing/2014/main" xmlns="" id="{00000000-0008-0000-2000-000088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1" name="96 CuadroTexto">
          <a:extLst>
            <a:ext uri="{FF2B5EF4-FFF2-40B4-BE49-F238E27FC236}">
              <a16:creationId xmlns:a16="http://schemas.microsoft.com/office/drawing/2014/main" xmlns="" id="{00000000-0008-0000-2000-000089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2" name="97 CuadroTexto">
          <a:extLst>
            <a:ext uri="{FF2B5EF4-FFF2-40B4-BE49-F238E27FC236}">
              <a16:creationId xmlns:a16="http://schemas.microsoft.com/office/drawing/2014/main" xmlns="" id="{00000000-0008-0000-2000-00008A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3" name="98 CuadroTexto">
          <a:extLst>
            <a:ext uri="{FF2B5EF4-FFF2-40B4-BE49-F238E27FC236}">
              <a16:creationId xmlns:a16="http://schemas.microsoft.com/office/drawing/2014/main" xmlns="" id="{00000000-0008-0000-2000-00008B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4" name="99 CuadroTexto">
          <a:extLst>
            <a:ext uri="{FF2B5EF4-FFF2-40B4-BE49-F238E27FC236}">
              <a16:creationId xmlns:a16="http://schemas.microsoft.com/office/drawing/2014/main" xmlns="" id="{00000000-0008-0000-2000-00008C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5" name="100 CuadroTexto">
          <a:extLst>
            <a:ext uri="{FF2B5EF4-FFF2-40B4-BE49-F238E27FC236}">
              <a16:creationId xmlns:a16="http://schemas.microsoft.com/office/drawing/2014/main" xmlns="" id="{00000000-0008-0000-2000-00008D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6" name="101 CuadroTexto">
          <a:extLst>
            <a:ext uri="{FF2B5EF4-FFF2-40B4-BE49-F238E27FC236}">
              <a16:creationId xmlns:a16="http://schemas.microsoft.com/office/drawing/2014/main" xmlns="" id="{00000000-0008-0000-2000-00008E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7" name="118 CuadroTexto">
          <a:extLst>
            <a:ext uri="{FF2B5EF4-FFF2-40B4-BE49-F238E27FC236}">
              <a16:creationId xmlns:a16="http://schemas.microsoft.com/office/drawing/2014/main" xmlns=""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8" name="119 CuadroTexto">
          <a:extLst>
            <a:ext uri="{FF2B5EF4-FFF2-40B4-BE49-F238E27FC236}">
              <a16:creationId xmlns:a16="http://schemas.microsoft.com/office/drawing/2014/main" xmlns=""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9" name="120 CuadroTexto">
          <a:extLst>
            <a:ext uri="{FF2B5EF4-FFF2-40B4-BE49-F238E27FC236}">
              <a16:creationId xmlns:a16="http://schemas.microsoft.com/office/drawing/2014/main" xmlns=""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0" name="121 CuadroTexto">
          <a:extLst>
            <a:ext uri="{FF2B5EF4-FFF2-40B4-BE49-F238E27FC236}">
              <a16:creationId xmlns:a16="http://schemas.microsoft.com/office/drawing/2014/main" xmlns=""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1" name="122 CuadroTexto">
          <a:extLst>
            <a:ext uri="{FF2B5EF4-FFF2-40B4-BE49-F238E27FC236}">
              <a16:creationId xmlns:a16="http://schemas.microsoft.com/office/drawing/2014/main" xmlns=""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2" name="123 CuadroTexto">
          <a:extLst>
            <a:ext uri="{FF2B5EF4-FFF2-40B4-BE49-F238E27FC236}">
              <a16:creationId xmlns:a16="http://schemas.microsoft.com/office/drawing/2014/main" xmlns=""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3" name="124 CuadroTexto">
          <a:extLst>
            <a:ext uri="{FF2B5EF4-FFF2-40B4-BE49-F238E27FC236}">
              <a16:creationId xmlns:a16="http://schemas.microsoft.com/office/drawing/2014/main" xmlns=""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4" name="125 CuadroTexto">
          <a:extLst>
            <a:ext uri="{FF2B5EF4-FFF2-40B4-BE49-F238E27FC236}">
              <a16:creationId xmlns:a16="http://schemas.microsoft.com/office/drawing/2014/main" xmlns=""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5" name="143 CuadroTexto">
          <a:extLst>
            <a:ext uri="{FF2B5EF4-FFF2-40B4-BE49-F238E27FC236}">
              <a16:creationId xmlns:a16="http://schemas.microsoft.com/office/drawing/2014/main" xmlns=""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6" name="144 CuadroTexto">
          <a:extLst>
            <a:ext uri="{FF2B5EF4-FFF2-40B4-BE49-F238E27FC236}">
              <a16:creationId xmlns:a16="http://schemas.microsoft.com/office/drawing/2014/main" xmlns=""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7" name="145 CuadroTexto">
          <a:extLst>
            <a:ext uri="{FF2B5EF4-FFF2-40B4-BE49-F238E27FC236}">
              <a16:creationId xmlns:a16="http://schemas.microsoft.com/office/drawing/2014/main" xmlns=""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8" name="146 CuadroTexto">
          <a:extLst>
            <a:ext uri="{FF2B5EF4-FFF2-40B4-BE49-F238E27FC236}">
              <a16:creationId xmlns:a16="http://schemas.microsoft.com/office/drawing/2014/main" xmlns=""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9" name="147 CuadroTexto">
          <a:extLst>
            <a:ext uri="{FF2B5EF4-FFF2-40B4-BE49-F238E27FC236}">
              <a16:creationId xmlns:a16="http://schemas.microsoft.com/office/drawing/2014/main" xmlns=""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0" name="148 CuadroTexto">
          <a:extLst>
            <a:ext uri="{FF2B5EF4-FFF2-40B4-BE49-F238E27FC236}">
              <a16:creationId xmlns:a16="http://schemas.microsoft.com/office/drawing/2014/main" xmlns=""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1" name="149 CuadroTexto">
          <a:extLst>
            <a:ext uri="{FF2B5EF4-FFF2-40B4-BE49-F238E27FC236}">
              <a16:creationId xmlns:a16="http://schemas.microsoft.com/office/drawing/2014/main" xmlns=""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2" name="150 CuadroTexto">
          <a:extLst>
            <a:ext uri="{FF2B5EF4-FFF2-40B4-BE49-F238E27FC236}">
              <a16:creationId xmlns:a16="http://schemas.microsoft.com/office/drawing/2014/main" xmlns=""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3" name="151 CuadroTexto">
          <a:extLst>
            <a:ext uri="{FF2B5EF4-FFF2-40B4-BE49-F238E27FC236}">
              <a16:creationId xmlns:a16="http://schemas.microsoft.com/office/drawing/2014/main" xmlns=""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4" name="152 CuadroTexto">
          <a:extLst>
            <a:ext uri="{FF2B5EF4-FFF2-40B4-BE49-F238E27FC236}">
              <a16:creationId xmlns:a16="http://schemas.microsoft.com/office/drawing/2014/main" xmlns=""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5" name="153 CuadroTexto">
          <a:extLst>
            <a:ext uri="{FF2B5EF4-FFF2-40B4-BE49-F238E27FC236}">
              <a16:creationId xmlns:a16="http://schemas.microsoft.com/office/drawing/2014/main" xmlns=""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6" name="154 CuadroTexto">
          <a:extLst>
            <a:ext uri="{FF2B5EF4-FFF2-40B4-BE49-F238E27FC236}">
              <a16:creationId xmlns:a16="http://schemas.microsoft.com/office/drawing/2014/main" xmlns=""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7" name="155 CuadroTexto">
          <a:extLst>
            <a:ext uri="{FF2B5EF4-FFF2-40B4-BE49-F238E27FC236}">
              <a16:creationId xmlns:a16="http://schemas.microsoft.com/office/drawing/2014/main" xmlns=""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8" name="156 CuadroTexto">
          <a:extLst>
            <a:ext uri="{FF2B5EF4-FFF2-40B4-BE49-F238E27FC236}">
              <a16:creationId xmlns:a16="http://schemas.microsoft.com/office/drawing/2014/main" xmlns=""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9" name="157 CuadroTexto">
          <a:extLst>
            <a:ext uri="{FF2B5EF4-FFF2-40B4-BE49-F238E27FC236}">
              <a16:creationId xmlns:a16="http://schemas.microsoft.com/office/drawing/2014/main" xmlns=""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0" name="158 CuadroTexto">
          <a:extLst>
            <a:ext uri="{FF2B5EF4-FFF2-40B4-BE49-F238E27FC236}">
              <a16:creationId xmlns:a16="http://schemas.microsoft.com/office/drawing/2014/main" xmlns=""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1" name="159 CuadroTexto">
          <a:extLst>
            <a:ext uri="{FF2B5EF4-FFF2-40B4-BE49-F238E27FC236}">
              <a16:creationId xmlns:a16="http://schemas.microsoft.com/office/drawing/2014/main" xmlns=""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2" name="160 CuadroTexto">
          <a:extLst>
            <a:ext uri="{FF2B5EF4-FFF2-40B4-BE49-F238E27FC236}">
              <a16:creationId xmlns:a16="http://schemas.microsoft.com/office/drawing/2014/main" xmlns=""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3" name="161 CuadroTexto">
          <a:extLst>
            <a:ext uri="{FF2B5EF4-FFF2-40B4-BE49-F238E27FC236}">
              <a16:creationId xmlns:a16="http://schemas.microsoft.com/office/drawing/2014/main" xmlns=""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4" name="162 CuadroTexto">
          <a:extLst>
            <a:ext uri="{FF2B5EF4-FFF2-40B4-BE49-F238E27FC236}">
              <a16:creationId xmlns:a16="http://schemas.microsoft.com/office/drawing/2014/main" xmlns=""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5" name="163 CuadroTexto">
          <a:extLst>
            <a:ext uri="{FF2B5EF4-FFF2-40B4-BE49-F238E27FC236}">
              <a16:creationId xmlns:a16="http://schemas.microsoft.com/office/drawing/2014/main" xmlns=""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6" name="164 CuadroTexto">
          <a:extLst>
            <a:ext uri="{FF2B5EF4-FFF2-40B4-BE49-F238E27FC236}">
              <a16:creationId xmlns:a16="http://schemas.microsoft.com/office/drawing/2014/main" xmlns=""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7" name="165 CuadroTexto">
          <a:extLst>
            <a:ext uri="{FF2B5EF4-FFF2-40B4-BE49-F238E27FC236}">
              <a16:creationId xmlns:a16="http://schemas.microsoft.com/office/drawing/2014/main" xmlns=""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8" name="166 CuadroTexto">
          <a:extLst>
            <a:ext uri="{FF2B5EF4-FFF2-40B4-BE49-F238E27FC236}">
              <a16:creationId xmlns:a16="http://schemas.microsoft.com/office/drawing/2014/main" xmlns=""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9" name="167 CuadroTexto">
          <a:extLst>
            <a:ext uri="{FF2B5EF4-FFF2-40B4-BE49-F238E27FC236}">
              <a16:creationId xmlns:a16="http://schemas.microsoft.com/office/drawing/2014/main" xmlns=""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0" name="168 CuadroTexto">
          <a:extLst>
            <a:ext uri="{FF2B5EF4-FFF2-40B4-BE49-F238E27FC236}">
              <a16:creationId xmlns:a16="http://schemas.microsoft.com/office/drawing/2014/main" xmlns=""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1" name="169 CuadroTexto">
          <a:extLst>
            <a:ext uri="{FF2B5EF4-FFF2-40B4-BE49-F238E27FC236}">
              <a16:creationId xmlns:a16="http://schemas.microsoft.com/office/drawing/2014/main" xmlns=""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2" name="170 CuadroTexto">
          <a:extLst>
            <a:ext uri="{FF2B5EF4-FFF2-40B4-BE49-F238E27FC236}">
              <a16:creationId xmlns:a16="http://schemas.microsoft.com/office/drawing/2014/main" xmlns=""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3" name="171 CuadroTexto">
          <a:extLst>
            <a:ext uri="{FF2B5EF4-FFF2-40B4-BE49-F238E27FC236}">
              <a16:creationId xmlns:a16="http://schemas.microsoft.com/office/drawing/2014/main" xmlns=""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4" name="172 CuadroTexto">
          <a:extLst>
            <a:ext uri="{FF2B5EF4-FFF2-40B4-BE49-F238E27FC236}">
              <a16:creationId xmlns:a16="http://schemas.microsoft.com/office/drawing/2014/main" xmlns=""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5" name="173 CuadroTexto">
          <a:extLst>
            <a:ext uri="{FF2B5EF4-FFF2-40B4-BE49-F238E27FC236}">
              <a16:creationId xmlns:a16="http://schemas.microsoft.com/office/drawing/2014/main" xmlns=""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6" name="174 CuadroTexto">
          <a:extLst>
            <a:ext uri="{FF2B5EF4-FFF2-40B4-BE49-F238E27FC236}">
              <a16:creationId xmlns:a16="http://schemas.microsoft.com/office/drawing/2014/main" xmlns=""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7" name="175 CuadroTexto">
          <a:extLst>
            <a:ext uri="{FF2B5EF4-FFF2-40B4-BE49-F238E27FC236}">
              <a16:creationId xmlns:a16="http://schemas.microsoft.com/office/drawing/2014/main" xmlns=""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8" name="176 CuadroTexto">
          <a:extLst>
            <a:ext uri="{FF2B5EF4-FFF2-40B4-BE49-F238E27FC236}">
              <a16:creationId xmlns:a16="http://schemas.microsoft.com/office/drawing/2014/main" xmlns=""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9" name="177 CuadroTexto">
          <a:extLst>
            <a:ext uri="{FF2B5EF4-FFF2-40B4-BE49-F238E27FC236}">
              <a16:creationId xmlns:a16="http://schemas.microsoft.com/office/drawing/2014/main" xmlns=""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0" name="178 CuadroTexto">
          <a:extLst>
            <a:ext uri="{FF2B5EF4-FFF2-40B4-BE49-F238E27FC236}">
              <a16:creationId xmlns:a16="http://schemas.microsoft.com/office/drawing/2014/main" xmlns=""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1" name="179 CuadroTexto">
          <a:extLst>
            <a:ext uri="{FF2B5EF4-FFF2-40B4-BE49-F238E27FC236}">
              <a16:creationId xmlns:a16="http://schemas.microsoft.com/office/drawing/2014/main" xmlns=""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2" name="180 CuadroTexto">
          <a:extLst>
            <a:ext uri="{FF2B5EF4-FFF2-40B4-BE49-F238E27FC236}">
              <a16:creationId xmlns:a16="http://schemas.microsoft.com/office/drawing/2014/main" xmlns=""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3" name="181 CuadroTexto">
          <a:extLst>
            <a:ext uri="{FF2B5EF4-FFF2-40B4-BE49-F238E27FC236}">
              <a16:creationId xmlns:a16="http://schemas.microsoft.com/office/drawing/2014/main" xmlns=""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4" name="182 CuadroTexto">
          <a:extLst>
            <a:ext uri="{FF2B5EF4-FFF2-40B4-BE49-F238E27FC236}">
              <a16:creationId xmlns:a16="http://schemas.microsoft.com/office/drawing/2014/main" xmlns=""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5" name="183 CuadroTexto">
          <a:extLst>
            <a:ext uri="{FF2B5EF4-FFF2-40B4-BE49-F238E27FC236}">
              <a16:creationId xmlns:a16="http://schemas.microsoft.com/office/drawing/2014/main" xmlns=""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6" name="184 CuadroTexto">
          <a:extLst>
            <a:ext uri="{FF2B5EF4-FFF2-40B4-BE49-F238E27FC236}">
              <a16:creationId xmlns:a16="http://schemas.microsoft.com/office/drawing/2014/main" xmlns=""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7" name="185 CuadroTexto">
          <a:extLst>
            <a:ext uri="{FF2B5EF4-FFF2-40B4-BE49-F238E27FC236}">
              <a16:creationId xmlns:a16="http://schemas.microsoft.com/office/drawing/2014/main" xmlns=""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8" name="186 CuadroTexto">
          <a:extLst>
            <a:ext uri="{FF2B5EF4-FFF2-40B4-BE49-F238E27FC236}">
              <a16:creationId xmlns:a16="http://schemas.microsoft.com/office/drawing/2014/main" xmlns=""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9" name="187 CuadroTexto">
          <a:extLst>
            <a:ext uri="{FF2B5EF4-FFF2-40B4-BE49-F238E27FC236}">
              <a16:creationId xmlns:a16="http://schemas.microsoft.com/office/drawing/2014/main" xmlns=""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0" name="188 CuadroTexto">
          <a:extLst>
            <a:ext uri="{FF2B5EF4-FFF2-40B4-BE49-F238E27FC236}">
              <a16:creationId xmlns:a16="http://schemas.microsoft.com/office/drawing/2014/main" xmlns=""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1" name="189 CuadroTexto">
          <a:extLst>
            <a:ext uri="{FF2B5EF4-FFF2-40B4-BE49-F238E27FC236}">
              <a16:creationId xmlns:a16="http://schemas.microsoft.com/office/drawing/2014/main" xmlns=""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2" name="190 CuadroTexto">
          <a:extLst>
            <a:ext uri="{FF2B5EF4-FFF2-40B4-BE49-F238E27FC236}">
              <a16:creationId xmlns:a16="http://schemas.microsoft.com/office/drawing/2014/main" xmlns=""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3" name="191 CuadroTexto">
          <a:extLst>
            <a:ext uri="{FF2B5EF4-FFF2-40B4-BE49-F238E27FC236}">
              <a16:creationId xmlns:a16="http://schemas.microsoft.com/office/drawing/2014/main" xmlns=""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4" name="192 CuadroTexto">
          <a:extLst>
            <a:ext uri="{FF2B5EF4-FFF2-40B4-BE49-F238E27FC236}">
              <a16:creationId xmlns:a16="http://schemas.microsoft.com/office/drawing/2014/main" xmlns=""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5" name="193 CuadroTexto">
          <a:extLst>
            <a:ext uri="{FF2B5EF4-FFF2-40B4-BE49-F238E27FC236}">
              <a16:creationId xmlns:a16="http://schemas.microsoft.com/office/drawing/2014/main" xmlns=""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6" name="194 CuadroTexto">
          <a:extLst>
            <a:ext uri="{FF2B5EF4-FFF2-40B4-BE49-F238E27FC236}">
              <a16:creationId xmlns:a16="http://schemas.microsoft.com/office/drawing/2014/main" xmlns=""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7" name="195 CuadroTexto">
          <a:extLst>
            <a:ext uri="{FF2B5EF4-FFF2-40B4-BE49-F238E27FC236}">
              <a16:creationId xmlns:a16="http://schemas.microsoft.com/office/drawing/2014/main" xmlns=""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8" name="196 CuadroTexto">
          <a:extLst>
            <a:ext uri="{FF2B5EF4-FFF2-40B4-BE49-F238E27FC236}">
              <a16:creationId xmlns:a16="http://schemas.microsoft.com/office/drawing/2014/main" xmlns=""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9" name="197 CuadroTexto">
          <a:extLst>
            <a:ext uri="{FF2B5EF4-FFF2-40B4-BE49-F238E27FC236}">
              <a16:creationId xmlns:a16="http://schemas.microsoft.com/office/drawing/2014/main" xmlns=""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0" name="198 CuadroTexto">
          <a:extLst>
            <a:ext uri="{FF2B5EF4-FFF2-40B4-BE49-F238E27FC236}">
              <a16:creationId xmlns:a16="http://schemas.microsoft.com/office/drawing/2014/main" xmlns=""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1" name="199 CuadroTexto">
          <a:extLst>
            <a:ext uri="{FF2B5EF4-FFF2-40B4-BE49-F238E27FC236}">
              <a16:creationId xmlns:a16="http://schemas.microsoft.com/office/drawing/2014/main" xmlns=""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2" name="200 CuadroTexto">
          <a:extLst>
            <a:ext uri="{FF2B5EF4-FFF2-40B4-BE49-F238E27FC236}">
              <a16:creationId xmlns:a16="http://schemas.microsoft.com/office/drawing/2014/main" xmlns=""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3" name="201 CuadroTexto">
          <a:extLst>
            <a:ext uri="{FF2B5EF4-FFF2-40B4-BE49-F238E27FC236}">
              <a16:creationId xmlns:a16="http://schemas.microsoft.com/office/drawing/2014/main" xmlns=""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4" name="202 CuadroTexto">
          <a:extLst>
            <a:ext uri="{FF2B5EF4-FFF2-40B4-BE49-F238E27FC236}">
              <a16:creationId xmlns:a16="http://schemas.microsoft.com/office/drawing/2014/main" xmlns=""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5" name="203 CuadroTexto">
          <a:extLst>
            <a:ext uri="{FF2B5EF4-FFF2-40B4-BE49-F238E27FC236}">
              <a16:creationId xmlns:a16="http://schemas.microsoft.com/office/drawing/2014/main" xmlns=""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6" name="204 CuadroTexto">
          <a:extLst>
            <a:ext uri="{FF2B5EF4-FFF2-40B4-BE49-F238E27FC236}">
              <a16:creationId xmlns:a16="http://schemas.microsoft.com/office/drawing/2014/main" xmlns=""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7" name="205 CuadroTexto">
          <a:extLst>
            <a:ext uri="{FF2B5EF4-FFF2-40B4-BE49-F238E27FC236}">
              <a16:creationId xmlns:a16="http://schemas.microsoft.com/office/drawing/2014/main" xmlns=""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8" name="206 CuadroTexto">
          <a:extLst>
            <a:ext uri="{FF2B5EF4-FFF2-40B4-BE49-F238E27FC236}">
              <a16:creationId xmlns:a16="http://schemas.microsoft.com/office/drawing/2014/main" xmlns=""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9" name="207 CuadroTexto">
          <a:extLst>
            <a:ext uri="{FF2B5EF4-FFF2-40B4-BE49-F238E27FC236}">
              <a16:creationId xmlns:a16="http://schemas.microsoft.com/office/drawing/2014/main" xmlns=""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0" name="208 CuadroTexto">
          <a:extLst>
            <a:ext uri="{FF2B5EF4-FFF2-40B4-BE49-F238E27FC236}">
              <a16:creationId xmlns:a16="http://schemas.microsoft.com/office/drawing/2014/main" xmlns=""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1" name="209 CuadroTexto">
          <a:extLst>
            <a:ext uri="{FF2B5EF4-FFF2-40B4-BE49-F238E27FC236}">
              <a16:creationId xmlns:a16="http://schemas.microsoft.com/office/drawing/2014/main" xmlns=""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2" name="210 CuadroTexto">
          <a:extLst>
            <a:ext uri="{FF2B5EF4-FFF2-40B4-BE49-F238E27FC236}">
              <a16:creationId xmlns:a16="http://schemas.microsoft.com/office/drawing/2014/main" xmlns=""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3" name="211 CuadroTexto">
          <a:extLst>
            <a:ext uri="{FF2B5EF4-FFF2-40B4-BE49-F238E27FC236}">
              <a16:creationId xmlns:a16="http://schemas.microsoft.com/office/drawing/2014/main" xmlns=""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4" name="212 CuadroTexto">
          <a:extLst>
            <a:ext uri="{FF2B5EF4-FFF2-40B4-BE49-F238E27FC236}">
              <a16:creationId xmlns:a16="http://schemas.microsoft.com/office/drawing/2014/main" xmlns=""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5" name="213 CuadroTexto">
          <a:extLst>
            <a:ext uri="{FF2B5EF4-FFF2-40B4-BE49-F238E27FC236}">
              <a16:creationId xmlns:a16="http://schemas.microsoft.com/office/drawing/2014/main" xmlns=""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6" name="214 CuadroTexto">
          <a:extLst>
            <a:ext uri="{FF2B5EF4-FFF2-40B4-BE49-F238E27FC236}">
              <a16:creationId xmlns:a16="http://schemas.microsoft.com/office/drawing/2014/main" xmlns=""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7" name="215 CuadroTexto">
          <a:extLst>
            <a:ext uri="{FF2B5EF4-FFF2-40B4-BE49-F238E27FC236}">
              <a16:creationId xmlns:a16="http://schemas.microsoft.com/office/drawing/2014/main" xmlns=""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8" name="216 CuadroTexto">
          <a:extLst>
            <a:ext uri="{FF2B5EF4-FFF2-40B4-BE49-F238E27FC236}">
              <a16:creationId xmlns:a16="http://schemas.microsoft.com/office/drawing/2014/main" xmlns=""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9" name="217 CuadroTexto">
          <a:extLst>
            <a:ext uri="{FF2B5EF4-FFF2-40B4-BE49-F238E27FC236}">
              <a16:creationId xmlns:a16="http://schemas.microsoft.com/office/drawing/2014/main" xmlns=""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0" name="218 CuadroTexto">
          <a:extLst>
            <a:ext uri="{FF2B5EF4-FFF2-40B4-BE49-F238E27FC236}">
              <a16:creationId xmlns:a16="http://schemas.microsoft.com/office/drawing/2014/main" xmlns=""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1" name="219 CuadroTexto">
          <a:extLst>
            <a:ext uri="{FF2B5EF4-FFF2-40B4-BE49-F238E27FC236}">
              <a16:creationId xmlns:a16="http://schemas.microsoft.com/office/drawing/2014/main" xmlns=""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2" name="220 CuadroTexto">
          <a:extLst>
            <a:ext uri="{FF2B5EF4-FFF2-40B4-BE49-F238E27FC236}">
              <a16:creationId xmlns:a16="http://schemas.microsoft.com/office/drawing/2014/main" xmlns=""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3" name="221 CuadroTexto">
          <a:extLst>
            <a:ext uri="{FF2B5EF4-FFF2-40B4-BE49-F238E27FC236}">
              <a16:creationId xmlns:a16="http://schemas.microsoft.com/office/drawing/2014/main" xmlns=""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4" name="222 CuadroTexto">
          <a:extLst>
            <a:ext uri="{FF2B5EF4-FFF2-40B4-BE49-F238E27FC236}">
              <a16:creationId xmlns:a16="http://schemas.microsoft.com/office/drawing/2014/main" xmlns=""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5" name="223 CuadroTexto">
          <a:extLst>
            <a:ext uri="{FF2B5EF4-FFF2-40B4-BE49-F238E27FC236}">
              <a16:creationId xmlns:a16="http://schemas.microsoft.com/office/drawing/2014/main" xmlns=""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6" name="224 CuadroTexto">
          <a:extLst>
            <a:ext uri="{FF2B5EF4-FFF2-40B4-BE49-F238E27FC236}">
              <a16:creationId xmlns:a16="http://schemas.microsoft.com/office/drawing/2014/main" xmlns=""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7" name="225 CuadroTexto">
          <a:extLst>
            <a:ext uri="{FF2B5EF4-FFF2-40B4-BE49-F238E27FC236}">
              <a16:creationId xmlns:a16="http://schemas.microsoft.com/office/drawing/2014/main" xmlns=""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8" name="226 CuadroTexto">
          <a:extLst>
            <a:ext uri="{FF2B5EF4-FFF2-40B4-BE49-F238E27FC236}">
              <a16:creationId xmlns:a16="http://schemas.microsoft.com/office/drawing/2014/main" xmlns=""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9" name="227 CuadroTexto">
          <a:extLst>
            <a:ext uri="{FF2B5EF4-FFF2-40B4-BE49-F238E27FC236}">
              <a16:creationId xmlns:a16="http://schemas.microsoft.com/office/drawing/2014/main" xmlns=""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0" name="228 CuadroTexto">
          <a:extLst>
            <a:ext uri="{FF2B5EF4-FFF2-40B4-BE49-F238E27FC236}">
              <a16:creationId xmlns:a16="http://schemas.microsoft.com/office/drawing/2014/main" xmlns=""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1" name="229 CuadroTexto">
          <a:extLst>
            <a:ext uri="{FF2B5EF4-FFF2-40B4-BE49-F238E27FC236}">
              <a16:creationId xmlns:a16="http://schemas.microsoft.com/office/drawing/2014/main" xmlns=""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2" name="230 CuadroTexto">
          <a:extLst>
            <a:ext uri="{FF2B5EF4-FFF2-40B4-BE49-F238E27FC236}">
              <a16:creationId xmlns:a16="http://schemas.microsoft.com/office/drawing/2014/main" xmlns=""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3" name="231 CuadroTexto">
          <a:extLst>
            <a:ext uri="{FF2B5EF4-FFF2-40B4-BE49-F238E27FC236}">
              <a16:creationId xmlns:a16="http://schemas.microsoft.com/office/drawing/2014/main" xmlns=""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4" name="232 CuadroTexto">
          <a:extLst>
            <a:ext uri="{FF2B5EF4-FFF2-40B4-BE49-F238E27FC236}">
              <a16:creationId xmlns:a16="http://schemas.microsoft.com/office/drawing/2014/main" xmlns=""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5" name="233 CuadroTexto">
          <a:extLst>
            <a:ext uri="{FF2B5EF4-FFF2-40B4-BE49-F238E27FC236}">
              <a16:creationId xmlns:a16="http://schemas.microsoft.com/office/drawing/2014/main" xmlns=""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6" name="234 CuadroTexto">
          <a:extLst>
            <a:ext uri="{FF2B5EF4-FFF2-40B4-BE49-F238E27FC236}">
              <a16:creationId xmlns:a16="http://schemas.microsoft.com/office/drawing/2014/main" xmlns=""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7" name="235 CuadroTexto">
          <a:extLst>
            <a:ext uri="{FF2B5EF4-FFF2-40B4-BE49-F238E27FC236}">
              <a16:creationId xmlns:a16="http://schemas.microsoft.com/office/drawing/2014/main" xmlns=""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8" name="236 CuadroTexto">
          <a:extLst>
            <a:ext uri="{FF2B5EF4-FFF2-40B4-BE49-F238E27FC236}">
              <a16:creationId xmlns:a16="http://schemas.microsoft.com/office/drawing/2014/main" xmlns=""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9" name="237 CuadroTexto">
          <a:extLst>
            <a:ext uri="{FF2B5EF4-FFF2-40B4-BE49-F238E27FC236}">
              <a16:creationId xmlns:a16="http://schemas.microsoft.com/office/drawing/2014/main" xmlns=""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0" name="238 CuadroTexto">
          <a:extLst>
            <a:ext uri="{FF2B5EF4-FFF2-40B4-BE49-F238E27FC236}">
              <a16:creationId xmlns:a16="http://schemas.microsoft.com/office/drawing/2014/main" xmlns=""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1" name="239 CuadroTexto">
          <a:extLst>
            <a:ext uri="{FF2B5EF4-FFF2-40B4-BE49-F238E27FC236}">
              <a16:creationId xmlns:a16="http://schemas.microsoft.com/office/drawing/2014/main" xmlns=""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2" name="240 CuadroTexto">
          <a:extLst>
            <a:ext uri="{FF2B5EF4-FFF2-40B4-BE49-F238E27FC236}">
              <a16:creationId xmlns:a16="http://schemas.microsoft.com/office/drawing/2014/main" xmlns=""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3" name="241 CuadroTexto">
          <a:extLst>
            <a:ext uri="{FF2B5EF4-FFF2-40B4-BE49-F238E27FC236}">
              <a16:creationId xmlns:a16="http://schemas.microsoft.com/office/drawing/2014/main" xmlns=""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4" name="242 CuadroTexto">
          <a:extLst>
            <a:ext uri="{FF2B5EF4-FFF2-40B4-BE49-F238E27FC236}">
              <a16:creationId xmlns:a16="http://schemas.microsoft.com/office/drawing/2014/main" xmlns=""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5" name="243 CuadroTexto">
          <a:extLst>
            <a:ext uri="{FF2B5EF4-FFF2-40B4-BE49-F238E27FC236}">
              <a16:creationId xmlns:a16="http://schemas.microsoft.com/office/drawing/2014/main" xmlns=""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6" name="244 CuadroTexto">
          <a:extLst>
            <a:ext uri="{FF2B5EF4-FFF2-40B4-BE49-F238E27FC236}">
              <a16:creationId xmlns:a16="http://schemas.microsoft.com/office/drawing/2014/main" xmlns=""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7" name="245 CuadroTexto">
          <a:extLst>
            <a:ext uri="{FF2B5EF4-FFF2-40B4-BE49-F238E27FC236}">
              <a16:creationId xmlns:a16="http://schemas.microsoft.com/office/drawing/2014/main" xmlns=""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8" name="246 CuadroTexto">
          <a:extLst>
            <a:ext uri="{FF2B5EF4-FFF2-40B4-BE49-F238E27FC236}">
              <a16:creationId xmlns:a16="http://schemas.microsoft.com/office/drawing/2014/main" xmlns=""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9" name="247 CuadroTexto">
          <a:extLst>
            <a:ext uri="{FF2B5EF4-FFF2-40B4-BE49-F238E27FC236}">
              <a16:creationId xmlns:a16="http://schemas.microsoft.com/office/drawing/2014/main" xmlns=""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0" name="248 CuadroTexto">
          <a:extLst>
            <a:ext uri="{FF2B5EF4-FFF2-40B4-BE49-F238E27FC236}">
              <a16:creationId xmlns:a16="http://schemas.microsoft.com/office/drawing/2014/main" xmlns=""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1" name="249 CuadroTexto">
          <a:extLst>
            <a:ext uri="{FF2B5EF4-FFF2-40B4-BE49-F238E27FC236}">
              <a16:creationId xmlns:a16="http://schemas.microsoft.com/office/drawing/2014/main" xmlns=""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2" name="250 CuadroTexto">
          <a:extLst>
            <a:ext uri="{FF2B5EF4-FFF2-40B4-BE49-F238E27FC236}">
              <a16:creationId xmlns:a16="http://schemas.microsoft.com/office/drawing/2014/main" xmlns=""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3" name="251 CuadroTexto">
          <a:extLst>
            <a:ext uri="{FF2B5EF4-FFF2-40B4-BE49-F238E27FC236}">
              <a16:creationId xmlns:a16="http://schemas.microsoft.com/office/drawing/2014/main" xmlns=""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4" name="252 CuadroTexto">
          <a:extLst>
            <a:ext uri="{FF2B5EF4-FFF2-40B4-BE49-F238E27FC236}">
              <a16:creationId xmlns:a16="http://schemas.microsoft.com/office/drawing/2014/main" xmlns=""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5" name="253 CuadroTexto">
          <a:extLst>
            <a:ext uri="{FF2B5EF4-FFF2-40B4-BE49-F238E27FC236}">
              <a16:creationId xmlns:a16="http://schemas.microsoft.com/office/drawing/2014/main" xmlns=""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6" name="254 CuadroTexto">
          <a:extLst>
            <a:ext uri="{FF2B5EF4-FFF2-40B4-BE49-F238E27FC236}">
              <a16:creationId xmlns:a16="http://schemas.microsoft.com/office/drawing/2014/main" xmlns=""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7" name="255 CuadroTexto">
          <a:extLst>
            <a:ext uri="{FF2B5EF4-FFF2-40B4-BE49-F238E27FC236}">
              <a16:creationId xmlns:a16="http://schemas.microsoft.com/office/drawing/2014/main" xmlns=""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8" name="256 CuadroTexto">
          <a:extLst>
            <a:ext uri="{FF2B5EF4-FFF2-40B4-BE49-F238E27FC236}">
              <a16:creationId xmlns:a16="http://schemas.microsoft.com/office/drawing/2014/main" xmlns=""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9" name="257 CuadroTexto">
          <a:extLst>
            <a:ext uri="{FF2B5EF4-FFF2-40B4-BE49-F238E27FC236}">
              <a16:creationId xmlns:a16="http://schemas.microsoft.com/office/drawing/2014/main" xmlns=""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0" name="258 CuadroTexto">
          <a:extLst>
            <a:ext uri="{FF2B5EF4-FFF2-40B4-BE49-F238E27FC236}">
              <a16:creationId xmlns:a16="http://schemas.microsoft.com/office/drawing/2014/main" xmlns=""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1" name="259 CuadroTexto">
          <a:extLst>
            <a:ext uri="{FF2B5EF4-FFF2-40B4-BE49-F238E27FC236}">
              <a16:creationId xmlns:a16="http://schemas.microsoft.com/office/drawing/2014/main" xmlns=""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2" name="260 CuadroTexto">
          <a:extLst>
            <a:ext uri="{FF2B5EF4-FFF2-40B4-BE49-F238E27FC236}">
              <a16:creationId xmlns:a16="http://schemas.microsoft.com/office/drawing/2014/main" xmlns=""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3" name="261 CuadroTexto">
          <a:extLst>
            <a:ext uri="{FF2B5EF4-FFF2-40B4-BE49-F238E27FC236}">
              <a16:creationId xmlns:a16="http://schemas.microsoft.com/office/drawing/2014/main" xmlns=""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4" name="262 CuadroTexto">
          <a:extLst>
            <a:ext uri="{FF2B5EF4-FFF2-40B4-BE49-F238E27FC236}">
              <a16:creationId xmlns:a16="http://schemas.microsoft.com/office/drawing/2014/main" xmlns=""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5" name="263 CuadroTexto">
          <a:extLst>
            <a:ext uri="{FF2B5EF4-FFF2-40B4-BE49-F238E27FC236}">
              <a16:creationId xmlns:a16="http://schemas.microsoft.com/office/drawing/2014/main" xmlns=""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6" name="264 CuadroTexto">
          <a:extLst>
            <a:ext uri="{FF2B5EF4-FFF2-40B4-BE49-F238E27FC236}">
              <a16:creationId xmlns:a16="http://schemas.microsoft.com/office/drawing/2014/main" xmlns=""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7" name="265 CuadroTexto">
          <a:extLst>
            <a:ext uri="{FF2B5EF4-FFF2-40B4-BE49-F238E27FC236}">
              <a16:creationId xmlns:a16="http://schemas.microsoft.com/office/drawing/2014/main" xmlns=""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8" name="266 CuadroTexto">
          <a:extLst>
            <a:ext uri="{FF2B5EF4-FFF2-40B4-BE49-F238E27FC236}">
              <a16:creationId xmlns:a16="http://schemas.microsoft.com/office/drawing/2014/main" xmlns=""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9" name="267 CuadroTexto">
          <a:extLst>
            <a:ext uri="{FF2B5EF4-FFF2-40B4-BE49-F238E27FC236}">
              <a16:creationId xmlns:a16="http://schemas.microsoft.com/office/drawing/2014/main" xmlns=""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0" name="268 CuadroTexto">
          <a:extLst>
            <a:ext uri="{FF2B5EF4-FFF2-40B4-BE49-F238E27FC236}">
              <a16:creationId xmlns:a16="http://schemas.microsoft.com/office/drawing/2014/main" xmlns="" id="{00000000-0008-0000-2000-00001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1" name="269 CuadroTexto">
          <a:extLst>
            <a:ext uri="{FF2B5EF4-FFF2-40B4-BE49-F238E27FC236}">
              <a16:creationId xmlns:a16="http://schemas.microsoft.com/office/drawing/2014/main" xmlns="" id="{00000000-0008-0000-2000-000015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2" name="270 CuadroTexto">
          <a:extLst>
            <a:ext uri="{FF2B5EF4-FFF2-40B4-BE49-F238E27FC236}">
              <a16:creationId xmlns:a16="http://schemas.microsoft.com/office/drawing/2014/main" xmlns="" id="{00000000-0008-0000-2000-000016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3" name="271 CuadroTexto">
          <a:extLst>
            <a:ext uri="{FF2B5EF4-FFF2-40B4-BE49-F238E27FC236}">
              <a16:creationId xmlns:a16="http://schemas.microsoft.com/office/drawing/2014/main" xmlns="" id="{00000000-0008-0000-2000-000017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4" name="272 CuadroTexto">
          <a:extLst>
            <a:ext uri="{FF2B5EF4-FFF2-40B4-BE49-F238E27FC236}">
              <a16:creationId xmlns:a16="http://schemas.microsoft.com/office/drawing/2014/main" xmlns="" id="{00000000-0008-0000-2000-000018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5" name="273 CuadroTexto">
          <a:extLst>
            <a:ext uri="{FF2B5EF4-FFF2-40B4-BE49-F238E27FC236}">
              <a16:creationId xmlns:a16="http://schemas.microsoft.com/office/drawing/2014/main" xmlns="" id="{00000000-0008-0000-2000-000019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6" name="274 CuadroTexto">
          <a:extLst>
            <a:ext uri="{FF2B5EF4-FFF2-40B4-BE49-F238E27FC236}">
              <a16:creationId xmlns:a16="http://schemas.microsoft.com/office/drawing/2014/main" xmlns="" id="{00000000-0008-0000-2000-00001A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7" name="275 CuadroTexto">
          <a:extLst>
            <a:ext uri="{FF2B5EF4-FFF2-40B4-BE49-F238E27FC236}">
              <a16:creationId xmlns:a16="http://schemas.microsoft.com/office/drawing/2014/main" xmlns="" id="{00000000-0008-0000-2000-00001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8" name="276 CuadroTexto">
          <a:extLst>
            <a:ext uri="{FF2B5EF4-FFF2-40B4-BE49-F238E27FC236}">
              <a16:creationId xmlns:a16="http://schemas.microsoft.com/office/drawing/2014/main" xmlns="" id="{00000000-0008-0000-2000-00001C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9" name="277 CuadroTexto">
          <a:extLst>
            <a:ext uri="{FF2B5EF4-FFF2-40B4-BE49-F238E27FC236}">
              <a16:creationId xmlns:a16="http://schemas.microsoft.com/office/drawing/2014/main" xmlns="" id="{00000000-0008-0000-2000-00001D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0" name="278 CuadroTexto">
          <a:extLst>
            <a:ext uri="{FF2B5EF4-FFF2-40B4-BE49-F238E27FC236}">
              <a16:creationId xmlns:a16="http://schemas.microsoft.com/office/drawing/2014/main" xmlns="" id="{00000000-0008-0000-2000-00001E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1" name="279 CuadroTexto">
          <a:extLst>
            <a:ext uri="{FF2B5EF4-FFF2-40B4-BE49-F238E27FC236}">
              <a16:creationId xmlns:a16="http://schemas.microsoft.com/office/drawing/2014/main" xmlns="" id="{00000000-0008-0000-2000-00001F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2" name="280 CuadroTexto">
          <a:extLst>
            <a:ext uri="{FF2B5EF4-FFF2-40B4-BE49-F238E27FC236}">
              <a16:creationId xmlns:a16="http://schemas.microsoft.com/office/drawing/2014/main" xmlns="" id="{00000000-0008-0000-2000-000020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3" name="281 CuadroTexto">
          <a:extLst>
            <a:ext uri="{FF2B5EF4-FFF2-40B4-BE49-F238E27FC236}">
              <a16:creationId xmlns:a16="http://schemas.microsoft.com/office/drawing/2014/main" xmlns="" id="{00000000-0008-0000-2000-000021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4" name="282 CuadroTexto">
          <a:extLst>
            <a:ext uri="{FF2B5EF4-FFF2-40B4-BE49-F238E27FC236}">
              <a16:creationId xmlns:a16="http://schemas.microsoft.com/office/drawing/2014/main" xmlns="" id="{00000000-0008-0000-2000-000022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5" name="283 CuadroTexto">
          <a:extLst>
            <a:ext uri="{FF2B5EF4-FFF2-40B4-BE49-F238E27FC236}">
              <a16:creationId xmlns:a16="http://schemas.microsoft.com/office/drawing/2014/main" xmlns="" id="{00000000-0008-0000-2000-000023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6" name="284 CuadroTexto">
          <a:extLst>
            <a:ext uri="{FF2B5EF4-FFF2-40B4-BE49-F238E27FC236}">
              <a16:creationId xmlns:a16="http://schemas.microsoft.com/office/drawing/2014/main" xmlns="" id="{00000000-0008-0000-2000-00002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7" name="285 CuadroTexto">
          <a:extLst>
            <a:ext uri="{FF2B5EF4-FFF2-40B4-BE49-F238E27FC236}">
              <a16:creationId xmlns:a16="http://schemas.microsoft.com/office/drawing/2014/main" xmlns=""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8" name="286 CuadroTexto">
          <a:extLst>
            <a:ext uri="{FF2B5EF4-FFF2-40B4-BE49-F238E27FC236}">
              <a16:creationId xmlns:a16="http://schemas.microsoft.com/office/drawing/2014/main" xmlns=""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9" name="287 CuadroTexto">
          <a:extLst>
            <a:ext uri="{FF2B5EF4-FFF2-40B4-BE49-F238E27FC236}">
              <a16:creationId xmlns:a16="http://schemas.microsoft.com/office/drawing/2014/main" xmlns=""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0" name="288 CuadroTexto">
          <a:extLst>
            <a:ext uri="{FF2B5EF4-FFF2-40B4-BE49-F238E27FC236}">
              <a16:creationId xmlns:a16="http://schemas.microsoft.com/office/drawing/2014/main" xmlns=""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1" name="289 CuadroTexto">
          <a:extLst>
            <a:ext uri="{FF2B5EF4-FFF2-40B4-BE49-F238E27FC236}">
              <a16:creationId xmlns:a16="http://schemas.microsoft.com/office/drawing/2014/main" xmlns=""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2" name="290 CuadroTexto">
          <a:extLst>
            <a:ext uri="{FF2B5EF4-FFF2-40B4-BE49-F238E27FC236}">
              <a16:creationId xmlns:a16="http://schemas.microsoft.com/office/drawing/2014/main" xmlns=""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3" name="291 CuadroTexto">
          <a:extLst>
            <a:ext uri="{FF2B5EF4-FFF2-40B4-BE49-F238E27FC236}">
              <a16:creationId xmlns:a16="http://schemas.microsoft.com/office/drawing/2014/main" xmlns=""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4" name="292 CuadroTexto">
          <a:extLst>
            <a:ext uri="{FF2B5EF4-FFF2-40B4-BE49-F238E27FC236}">
              <a16:creationId xmlns:a16="http://schemas.microsoft.com/office/drawing/2014/main" xmlns=""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5" name="293 CuadroTexto">
          <a:extLst>
            <a:ext uri="{FF2B5EF4-FFF2-40B4-BE49-F238E27FC236}">
              <a16:creationId xmlns:a16="http://schemas.microsoft.com/office/drawing/2014/main" xmlns=""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6" name="294 CuadroTexto">
          <a:extLst>
            <a:ext uri="{FF2B5EF4-FFF2-40B4-BE49-F238E27FC236}">
              <a16:creationId xmlns:a16="http://schemas.microsoft.com/office/drawing/2014/main" xmlns=""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7" name="295 CuadroTexto">
          <a:extLst>
            <a:ext uri="{FF2B5EF4-FFF2-40B4-BE49-F238E27FC236}">
              <a16:creationId xmlns:a16="http://schemas.microsoft.com/office/drawing/2014/main" xmlns=""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8" name="298 CuadroTexto">
          <a:extLst>
            <a:ext uri="{FF2B5EF4-FFF2-40B4-BE49-F238E27FC236}">
              <a16:creationId xmlns:a16="http://schemas.microsoft.com/office/drawing/2014/main" xmlns="" id="{00000000-0008-0000-2000-000030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9" name="299 CuadroTexto">
          <a:extLst>
            <a:ext uri="{FF2B5EF4-FFF2-40B4-BE49-F238E27FC236}">
              <a16:creationId xmlns:a16="http://schemas.microsoft.com/office/drawing/2014/main" xmlns="" id="{00000000-0008-0000-2000-000031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0" name="300 CuadroTexto">
          <a:extLst>
            <a:ext uri="{FF2B5EF4-FFF2-40B4-BE49-F238E27FC236}">
              <a16:creationId xmlns:a16="http://schemas.microsoft.com/office/drawing/2014/main" xmlns="" id="{00000000-0008-0000-2000-000032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1" name="301 CuadroTexto">
          <a:extLst>
            <a:ext uri="{FF2B5EF4-FFF2-40B4-BE49-F238E27FC236}">
              <a16:creationId xmlns:a16="http://schemas.microsoft.com/office/drawing/2014/main" xmlns="" id="{00000000-0008-0000-2000-000033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2" name="302 CuadroTexto">
          <a:extLst>
            <a:ext uri="{FF2B5EF4-FFF2-40B4-BE49-F238E27FC236}">
              <a16:creationId xmlns:a16="http://schemas.microsoft.com/office/drawing/2014/main" xmlns="" id="{00000000-0008-0000-2000-000034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3" name="303 CuadroTexto">
          <a:extLst>
            <a:ext uri="{FF2B5EF4-FFF2-40B4-BE49-F238E27FC236}">
              <a16:creationId xmlns:a16="http://schemas.microsoft.com/office/drawing/2014/main" xmlns="" id="{00000000-0008-0000-2000-000035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4" name="304 CuadroTexto">
          <a:extLst>
            <a:ext uri="{FF2B5EF4-FFF2-40B4-BE49-F238E27FC236}">
              <a16:creationId xmlns:a16="http://schemas.microsoft.com/office/drawing/2014/main" xmlns="" id="{00000000-0008-0000-2000-000036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5" name="305 CuadroTexto">
          <a:extLst>
            <a:ext uri="{FF2B5EF4-FFF2-40B4-BE49-F238E27FC236}">
              <a16:creationId xmlns:a16="http://schemas.microsoft.com/office/drawing/2014/main" xmlns="" id="{00000000-0008-0000-2000-000037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6" name="452 CuadroTexto">
          <a:extLst>
            <a:ext uri="{FF2B5EF4-FFF2-40B4-BE49-F238E27FC236}">
              <a16:creationId xmlns:a16="http://schemas.microsoft.com/office/drawing/2014/main" xmlns="" id="{00000000-0008-0000-2000-000038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7" name="17 CuadroTexto">
          <a:extLst>
            <a:ext uri="{FF2B5EF4-FFF2-40B4-BE49-F238E27FC236}">
              <a16:creationId xmlns:a16="http://schemas.microsoft.com/office/drawing/2014/main" xmlns=""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8" name="90 CuadroTexto">
          <a:extLst>
            <a:ext uri="{FF2B5EF4-FFF2-40B4-BE49-F238E27FC236}">
              <a16:creationId xmlns:a16="http://schemas.microsoft.com/office/drawing/2014/main" xmlns="" id="{00000000-0008-0000-2000-00003A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9" name="91 CuadroTexto">
          <a:extLst>
            <a:ext uri="{FF2B5EF4-FFF2-40B4-BE49-F238E27FC236}">
              <a16:creationId xmlns:a16="http://schemas.microsoft.com/office/drawing/2014/main" xmlns="" id="{00000000-0008-0000-2000-00003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0" name="92 CuadroTexto">
          <a:extLst>
            <a:ext uri="{FF2B5EF4-FFF2-40B4-BE49-F238E27FC236}">
              <a16:creationId xmlns:a16="http://schemas.microsoft.com/office/drawing/2014/main" xmlns="" id="{00000000-0008-0000-2000-00003C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1" name="93 CuadroTexto">
          <a:extLst>
            <a:ext uri="{FF2B5EF4-FFF2-40B4-BE49-F238E27FC236}">
              <a16:creationId xmlns:a16="http://schemas.microsoft.com/office/drawing/2014/main" xmlns="" id="{00000000-0008-0000-2000-00003D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2" name="94 CuadroTexto">
          <a:extLst>
            <a:ext uri="{FF2B5EF4-FFF2-40B4-BE49-F238E27FC236}">
              <a16:creationId xmlns:a16="http://schemas.microsoft.com/office/drawing/2014/main" xmlns="" id="{00000000-0008-0000-2000-00003E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3" name="95 CuadroTexto">
          <a:extLst>
            <a:ext uri="{FF2B5EF4-FFF2-40B4-BE49-F238E27FC236}">
              <a16:creationId xmlns:a16="http://schemas.microsoft.com/office/drawing/2014/main" xmlns="" id="{00000000-0008-0000-2000-00003F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4" name="96 CuadroTexto">
          <a:extLst>
            <a:ext uri="{FF2B5EF4-FFF2-40B4-BE49-F238E27FC236}">
              <a16:creationId xmlns:a16="http://schemas.microsoft.com/office/drawing/2014/main" xmlns="" id="{00000000-0008-0000-2000-000040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5" name="97 CuadroTexto">
          <a:extLst>
            <a:ext uri="{FF2B5EF4-FFF2-40B4-BE49-F238E27FC236}">
              <a16:creationId xmlns:a16="http://schemas.microsoft.com/office/drawing/2014/main" xmlns="" id="{00000000-0008-0000-2000-000041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6" name="98 CuadroTexto">
          <a:extLst>
            <a:ext uri="{FF2B5EF4-FFF2-40B4-BE49-F238E27FC236}">
              <a16:creationId xmlns:a16="http://schemas.microsoft.com/office/drawing/2014/main" xmlns="" id="{00000000-0008-0000-2000-000042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7" name="99 CuadroTexto">
          <a:extLst>
            <a:ext uri="{FF2B5EF4-FFF2-40B4-BE49-F238E27FC236}">
              <a16:creationId xmlns:a16="http://schemas.microsoft.com/office/drawing/2014/main" xmlns="" id="{00000000-0008-0000-2000-000043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8" name="100 CuadroTexto">
          <a:extLst>
            <a:ext uri="{FF2B5EF4-FFF2-40B4-BE49-F238E27FC236}">
              <a16:creationId xmlns:a16="http://schemas.microsoft.com/office/drawing/2014/main" xmlns="" id="{00000000-0008-0000-2000-00004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9" name="101 CuadroTexto">
          <a:extLst>
            <a:ext uri="{FF2B5EF4-FFF2-40B4-BE49-F238E27FC236}">
              <a16:creationId xmlns:a16="http://schemas.microsoft.com/office/drawing/2014/main" xmlns="" id="{00000000-0008-0000-2000-000045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0" name="118 CuadroTexto">
          <a:extLst>
            <a:ext uri="{FF2B5EF4-FFF2-40B4-BE49-F238E27FC236}">
              <a16:creationId xmlns:a16="http://schemas.microsoft.com/office/drawing/2014/main" xmlns=""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1" name="119 CuadroTexto">
          <a:extLst>
            <a:ext uri="{FF2B5EF4-FFF2-40B4-BE49-F238E27FC236}">
              <a16:creationId xmlns:a16="http://schemas.microsoft.com/office/drawing/2014/main" xmlns=""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2" name="120 CuadroTexto">
          <a:extLst>
            <a:ext uri="{FF2B5EF4-FFF2-40B4-BE49-F238E27FC236}">
              <a16:creationId xmlns:a16="http://schemas.microsoft.com/office/drawing/2014/main" xmlns=""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3" name="121 CuadroTexto">
          <a:extLst>
            <a:ext uri="{FF2B5EF4-FFF2-40B4-BE49-F238E27FC236}">
              <a16:creationId xmlns:a16="http://schemas.microsoft.com/office/drawing/2014/main" xmlns=""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4" name="122 CuadroTexto">
          <a:extLst>
            <a:ext uri="{FF2B5EF4-FFF2-40B4-BE49-F238E27FC236}">
              <a16:creationId xmlns:a16="http://schemas.microsoft.com/office/drawing/2014/main" xmlns=""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5" name="123 CuadroTexto">
          <a:extLst>
            <a:ext uri="{FF2B5EF4-FFF2-40B4-BE49-F238E27FC236}">
              <a16:creationId xmlns:a16="http://schemas.microsoft.com/office/drawing/2014/main" xmlns=""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6" name="124 CuadroTexto">
          <a:extLst>
            <a:ext uri="{FF2B5EF4-FFF2-40B4-BE49-F238E27FC236}">
              <a16:creationId xmlns:a16="http://schemas.microsoft.com/office/drawing/2014/main" xmlns=""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7" name="125 CuadroTexto">
          <a:extLst>
            <a:ext uri="{FF2B5EF4-FFF2-40B4-BE49-F238E27FC236}">
              <a16:creationId xmlns:a16="http://schemas.microsoft.com/office/drawing/2014/main" xmlns=""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8" name="143 CuadroTexto">
          <a:extLst>
            <a:ext uri="{FF2B5EF4-FFF2-40B4-BE49-F238E27FC236}">
              <a16:creationId xmlns:a16="http://schemas.microsoft.com/office/drawing/2014/main" xmlns=""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9" name="144 CuadroTexto">
          <a:extLst>
            <a:ext uri="{FF2B5EF4-FFF2-40B4-BE49-F238E27FC236}">
              <a16:creationId xmlns:a16="http://schemas.microsoft.com/office/drawing/2014/main" xmlns=""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0" name="145 CuadroTexto">
          <a:extLst>
            <a:ext uri="{FF2B5EF4-FFF2-40B4-BE49-F238E27FC236}">
              <a16:creationId xmlns:a16="http://schemas.microsoft.com/office/drawing/2014/main" xmlns=""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1" name="146 CuadroTexto">
          <a:extLst>
            <a:ext uri="{FF2B5EF4-FFF2-40B4-BE49-F238E27FC236}">
              <a16:creationId xmlns:a16="http://schemas.microsoft.com/office/drawing/2014/main" xmlns=""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2" name="147 CuadroTexto">
          <a:extLst>
            <a:ext uri="{FF2B5EF4-FFF2-40B4-BE49-F238E27FC236}">
              <a16:creationId xmlns:a16="http://schemas.microsoft.com/office/drawing/2014/main" xmlns=""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3" name="148 CuadroTexto">
          <a:extLst>
            <a:ext uri="{FF2B5EF4-FFF2-40B4-BE49-F238E27FC236}">
              <a16:creationId xmlns:a16="http://schemas.microsoft.com/office/drawing/2014/main" xmlns=""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4" name="149 CuadroTexto">
          <a:extLst>
            <a:ext uri="{FF2B5EF4-FFF2-40B4-BE49-F238E27FC236}">
              <a16:creationId xmlns:a16="http://schemas.microsoft.com/office/drawing/2014/main" xmlns=""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5" name="150 CuadroTexto">
          <a:extLst>
            <a:ext uri="{FF2B5EF4-FFF2-40B4-BE49-F238E27FC236}">
              <a16:creationId xmlns:a16="http://schemas.microsoft.com/office/drawing/2014/main" xmlns=""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6" name="151 CuadroTexto">
          <a:extLst>
            <a:ext uri="{FF2B5EF4-FFF2-40B4-BE49-F238E27FC236}">
              <a16:creationId xmlns:a16="http://schemas.microsoft.com/office/drawing/2014/main" xmlns=""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7" name="152 CuadroTexto">
          <a:extLst>
            <a:ext uri="{FF2B5EF4-FFF2-40B4-BE49-F238E27FC236}">
              <a16:creationId xmlns:a16="http://schemas.microsoft.com/office/drawing/2014/main" xmlns=""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8" name="153 CuadroTexto">
          <a:extLst>
            <a:ext uri="{FF2B5EF4-FFF2-40B4-BE49-F238E27FC236}">
              <a16:creationId xmlns:a16="http://schemas.microsoft.com/office/drawing/2014/main" xmlns=""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9" name="154 CuadroTexto">
          <a:extLst>
            <a:ext uri="{FF2B5EF4-FFF2-40B4-BE49-F238E27FC236}">
              <a16:creationId xmlns:a16="http://schemas.microsoft.com/office/drawing/2014/main" xmlns=""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0" name="155 CuadroTexto">
          <a:extLst>
            <a:ext uri="{FF2B5EF4-FFF2-40B4-BE49-F238E27FC236}">
              <a16:creationId xmlns:a16="http://schemas.microsoft.com/office/drawing/2014/main" xmlns=""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1" name="156 CuadroTexto">
          <a:extLst>
            <a:ext uri="{FF2B5EF4-FFF2-40B4-BE49-F238E27FC236}">
              <a16:creationId xmlns:a16="http://schemas.microsoft.com/office/drawing/2014/main" xmlns=""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2" name="157 CuadroTexto">
          <a:extLst>
            <a:ext uri="{FF2B5EF4-FFF2-40B4-BE49-F238E27FC236}">
              <a16:creationId xmlns:a16="http://schemas.microsoft.com/office/drawing/2014/main" xmlns=""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3" name="158 CuadroTexto">
          <a:extLst>
            <a:ext uri="{FF2B5EF4-FFF2-40B4-BE49-F238E27FC236}">
              <a16:creationId xmlns:a16="http://schemas.microsoft.com/office/drawing/2014/main" xmlns=""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4" name="159 CuadroTexto">
          <a:extLst>
            <a:ext uri="{FF2B5EF4-FFF2-40B4-BE49-F238E27FC236}">
              <a16:creationId xmlns:a16="http://schemas.microsoft.com/office/drawing/2014/main" xmlns=""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5" name="160 CuadroTexto">
          <a:extLst>
            <a:ext uri="{FF2B5EF4-FFF2-40B4-BE49-F238E27FC236}">
              <a16:creationId xmlns:a16="http://schemas.microsoft.com/office/drawing/2014/main" xmlns=""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6" name="161 CuadroTexto">
          <a:extLst>
            <a:ext uri="{FF2B5EF4-FFF2-40B4-BE49-F238E27FC236}">
              <a16:creationId xmlns:a16="http://schemas.microsoft.com/office/drawing/2014/main" xmlns=""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7" name="162 CuadroTexto">
          <a:extLst>
            <a:ext uri="{FF2B5EF4-FFF2-40B4-BE49-F238E27FC236}">
              <a16:creationId xmlns:a16="http://schemas.microsoft.com/office/drawing/2014/main" xmlns=""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8" name="163 CuadroTexto">
          <a:extLst>
            <a:ext uri="{FF2B5EF4-FFF2-40B4-BE49-F238E27FC236}">
              <a16:creationId xmlns:a16="http://schemas.microsoft.com/office/drawing/2014/main" xmlns=""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9" name="164 CuadroTexto">
          <a:extLst>
            <a:ext uri="{FF2B5EF4-FFF2-40B4-BE49-F238E27FC236}">
              <a16:creationId xmlns:a16="http://schemas.microsoft.com/office/drawing/2014/main" xmlns=""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0" name="165 CuadroTexto">
          <a:extLst>
            <a:ext uri="{FF2B5EF4-FFF2-40B4-BE49-F238E27FC236}">
              <a16:creationId xmlns:a16="http://schemas.microsoft.com/office/drawing/2014/main" xmlns=""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1" name="166 CuadroTexto">
          <a:extLst>
            <a:ext uri="{FF2B5EF4-FFF2-40B4-BE49-F238E27FC236}">
              <a16:creationId xmlns:a16="http://schemas.microsoft.com/office/drawing/2014/main" xmlns=""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2" name="167 CuadroTexto">
          <a:extLst>
            <a:ext uri="{FF2B5EF4-FFF2-40B4-BE49-F238E27FC236}">
              <a16:creationId xmlns:a16="http://schemas.microsoft.com/office/drawing/2014/main" xmlns=""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3" name="168 CuadroTexto">
          <a:extLst>
            <a:ext uri="{FF2B5EF4-FFF2-40B4-BE49-F238E27FC236}">
              <a16:creationId xmlns:a16="http://schemas.microsoft.com/office/drawing/2014/main" xmlns=""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4" name="169 CuadroTexto">
          <a:extLst>
            <a:ext uri="{FF2B5EF4-FFF2-40B4-BE49-F238E27FC236}">
              <a16:creationId xmlns:a16="http://schemas.microsoft.com/office/drawing/2014/main" xmlns=""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5" name="170 CuadroTexto">
          <a:extLst>
            <a:ext uri="{FF2B5EF4-FFF2-40B4-BE49-F238E27FC236}">
              <a16:creationId xmlns:a16="http://schemas.microsoft.com/office/drawing/2014/main" xmlns=""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6" name="171 CuadroTexto">
          <a:extLst>
            <a:ext uri="{FF2B5EF4-FFF2-40B4-BE49-F238E27FC236}">
              <a16:creationId xmlns:a16="http://schemas.microsoft.com/office/drawing/2014/main" xmlns=""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7" name="172 CuadroTexto">
          <a:extLst>
            <a:ext uri="{FF2B5EF4-FFF2-40B4-BE49-F238E27FC236}">
              <a16:creationId xmlns:a16="http://schemas.microsoft.com/office/drawing/2014/main" xmlns=""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8" name="173 CuadroTexto">
          <a:extLst>
            <a:ext uri="{FF2B5EF4-FFF2-40B4-BE49-F238E27FC236}">
              <a16:creationId xmlns:a16="http://schemas.microsoft.com/office/drawing/2014/main" xmlns=""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9" name="174 CuadroTexto">
          <a:extLst>
            <a:ext uri="{FF2B5EF4-FFF2-40B4-BE49-F238E27FC236}">
              <a16:creationId xmlns:a16="http://schemas.microsoft.com/office/drawing/2014/main" xmlns=""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0" name="175 CuadroTexto">
          <a:extLst>
            <a:ext uri="{FF2B5EF4-FFF2-40B4-BE49-F238E27FC236}">
              <a16:creationId xmlns:a16="http://schemas.microsoft.com/office/drawing/2014/main" xmlns=""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1" name="176 CuadroTexto">
          <a:extLst>
            <a:ext uri="{FF2B5EF4-FFF2-40B4-BE49-F238E27FC236}">
              <a16:creationId xmlns:a16="http://schemas.microsoft.com/office/drawing/2014/main" xmlns=""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2" name="177 CuadroTexto">
          <a:extLst>
            <a:ext uri="{FF2B5EF4-FFF2-40B4-BE49-F238E27FC236}">
              <a16:creationId xmlns:a16="http://schemas.microsoft.com/office/drawing/2014/main" xmlns=""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3" name="178 CuadroTexto">
          <a:extLst>
            <a:ext uri="{FF2B5EF4-FFF2-40B4-BE49-F238E27FC236}">
              <a16:creationId xmlns:a16="http://schemas.microsoft.com/office/drawing/2014/main" xmlns=""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4" name="179 CuadroTexto">
          <a:extLst>
            <a:ext uri="{FF2B5EF4-FFF2-40B4-BE49-F238E27FC236}">
              <a16:creationId xmlns:a16="http://schemas.microsoft.com/office/drawing/2014/main" xmlns=""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5" name="180 CuadroTexto">
          <a:extLst>
            <a:ext uri="{FF2B5EF4-FFF2-40B4-BE49-F238E27FC236}">
              <a16:creationId xmlns:a16="http://schemas.microsoft.com/office/drawing/2014/main" xmlns=""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6" name="181 CuadroTexto">
          <a:extLst>
            <a:ext uri="{FF2B5EF4-FFF2-40B4-BE49-F238E27FC236}">
              <a16:creationId xmlns:a16="http://schemas.microsoft.com/office/drawing/2014/main" xmlns=""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7" name="182 CuadroTexto">
          <a:extLst>
            <a:ext uri="{FF2B5EF4-FFF2-40B4-BE49-F238E27FC236}">
              <a16:creationId xmlns:a16="http://schemas.microsoft.com/office/drawing/2014/main" xmlns=""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8" name="183 CuadroTexto">
          <a:extLst>
            <a:ext uri="{FF2B5EF4-FFF2-40B4-BE49-F238E27FC236}">
              <a16:creationId xmlns:a16="http://schemas.microsoft.com/office/drawing/2014/main" xmlns=""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9" name="184 CuadroTexto">
          <a:extLst>
            <a:ext uri="{FF2B5EF4-FFF2-40B4-BE49-F238E27FC236}">
              <a16:creationId xmlns:a16="http://schemas.microsoft.com/office/drawing/2014/main" xmlns=""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0" name="185 CuadroTexto">
          <a:extLst>
            <a:ext uri="{FF2B5EF4-FFF2-40B4-BE49-F238E27FC236}">
              <a16:creationId xmlns:a16="http://schemas.microsoft.com/office/drawing/2014/main" xmlns=""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1" name="186 CuadroTexto">
          <a:extLst>
            <a:ext uri="{FF2B5EF4-FFF2-40B4-BE49-F238E27FC236}">
              <a16:creationId xmlns:a16="http://schemas.microsoft.com/office/drawing/2014/main" xmlns=""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2" name="187 CuadroTexto">
          <a:extLst>
            <a:ext uri="{FF2B5EF4-FFF2-40B4-BE49-F238E27FC236}">
              <a16:creationId xmlns:a16="http://schemas.microsoft.com/office/drawing/2014/main" xmlns=""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3" name="188 CuadroTexto">
          <a:extLst>
            <a:ext uri="{FF2B5EF4-FFF2-40B4-BE49-F238E27FC236}">
              <a16:creationId xmlns:a16="http://schemas.microsoft.com/office/drawing/2014/main" xmlns=""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4" name="189 CuadroTexto">
          <a:extLst>
            <a:ext uri="{FF2B5EF4-FFF2-40B4-BE49-F238E27FC236}">
              <a16:creationId xmlns:a16="http://schemas.microsoft.com/office/drawing/2014/main" xmlns=""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5" name="190 CuadroTexto">
          <a:extLst>
            <a:ext uri="{FF2B5EF4-FFF2-40B4-BE49-F238E27FC236}">
              <a16:creationId xmlns:a16="http://schemas.microsoft.com/office/drawing/2014/main" xmlns=""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6" name="191 CuadroTexto">
          <a:extLst>
            <a:ext uri="{FF2B5EF4-FFF2-40B4-BE49-F238E27FC236}">
              <a16:creationId xmlns:a16="http://schemas.microsoft.com/office/drawing/2014/main" xmlns=""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7" name="192 CuadroTexto">
          <a:extLst>
            <a:ext uri="{FF2B5EF4-FFF2-40B4-BE49-F238E27FC236}">
              <a16:creationId xmlns:a16="http://schemas.microsoft.com/office/drawing/2014/main" xmlns=""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8" name="193 CuadroTexto">
          <a:extLst>
            <a:ext uri="{FF2B5EF4-FFF2-40B4-BE49-F238E27FC236}">
              <a16:creationId xmlns:a16="http://schemas.microsoft.com/office/drawing/2014/main" xmlns=""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9" name="194 CuadroTexto">
          <a:extLst>
            <a:ext uri="{FF2B5EF4-FFF2-40B4-BE49-F238E27FC236}">
              <a16:creationId xmlns:a16="http://schemas.microsoft.com/office/drawing/2014/main" xmlns=""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0" name="195 CuadroTexto">
          <a:extLst>
            <a:ext uri="{FF2B5EF4-FFF2-40B4-BE49-F238E27FC236}">
              <a16:creationId xmlns:a16="http://schemas.microsoft.com/office/drawing/2014/main" xmlns=""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1" name="196 CuadroTexto">
          <a:extLst>
            <a:ext uri="{FF2B5EF4-FFF2-40B4-BE49-F238E27FC236}">
              <a16:creationId xmlns:a16="http://schemas.microsoft.com/office/drawing/2014/main" xmlns=""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2" name="197 CuadroTexto">
          <a:extLst>
            <a:ext uri="{FF2B5EF4-FFF2-40B4-BE49-F238E27FC236}">
              <a16:creationId xmlns:a16="http://schemas.microsoft.com/office/drawing/2014/main" xmlns=""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3" name="198 CuadroTexto">
          <a:extLst>
            <a:ext uri="{FF2B5EF4-FFF2-40B4-BE49-F238E27FC236}">
              <a16:creationId xmlns:a16="http://schemas.microsoft.com/office/drawing/2014/main" xmlns=""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4" name="199 CuadroTexto">
          <a:extLst>
            <a:ext uri="{FF2B5EF4-FFF2-40B4-BE49-F238E27FC236}">
              <a16:creationId xmlns:a16="http://schemas.microsoft.com/office/drawing/2014/main" xmlns=""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5" name="200 CuadroTexto">
          <a:extLst>
            <a:ext uri="{FF2B5EF4-FFF2-40B4-BE49-F238E27FC236}">
              <a16:creationId xmlns:a16="http://schemas.microsoft.com/office/drawing/2014/main" xmlns=""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6" name="201 CuadroTexto">
          <a:extLst>
            <a:ext uri="{FF2B5EF4-FFF2-40B4-BE49-F238E27FC236}">
              <a16:creationId xmlns:a16="http://schemas.microsoft.com/office/drawing/2014/main" xmlns=""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7" name="202 CuadroTexto">
          <a:extLst>
            <a:ext uri="{FF2B5EF4-FFF2-40B4-BE49-F238E27FC236}">
              <a16:creationId xmlns:a16="http://schemas.microsoft.com/office/drawing/2014/main" xmlns=""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8" name="203 CuadroTexto">
          <a:extLst>
            <a:ext uri="{FF2B5EF4-FFF2-40B4-BE49-F238E27FC236}">
              <a16:creationId xmlns:a16="http://schemas.microsoft.com/office/drawing/2014/main" xmlns=""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9" name="204 CuadroTexto">
          <a:extLst>
            <a:ext uri="{FF2B5EF4-FFF2-40B4-BE49-F238E27FC236}">
              <a16:creationId xmlns:a16="http://schemas.microsoft.com/office/drawing/2014/main" xmlns=""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0" name="205 CuadroTexto">
          <a:extLst>
            <a:ext uri="{FF2B5EF4-FFF2-40B4-BE49-F238E27FC236}">
              <a16:creationId xmlns:a16="http://schemas.microsoft.com/office/drawing/2014/main" xmlns=""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1" name="206 CuadroTexto">
          <a:extLst>
            <a:ext uri="{FF2B5EF4-FFF2-40B4-BE49-F238E27FC236}">
              <a16:creationId xmlns:a16="http://schemas.microsoft.com/office/drawing/2014/main" xmlns=""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2" name="207 CuadroTexto">
          <a:extLst>
            <a:ext uri="{FF2B5EF4-FFF2-40B4-BE49-F238E27FC236}">
              <a16:creationId xmlns:a16="http://schemas.microsoft.com/office/drawing/2014/main" xmlns=""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3" name="208 CuadroTexto">
          <a:extLst>
            <a:ext uri="{FF2B5EF4-FFF2-40B4-BE49-F238E27FC236}">
              <a16:creationId xmlns:a16="http://schemas.microsoft.com/office/drawing/2014/main" xmlns=""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4" name="209 CuadroTexto">
          <a:extLst>
            <a:ext uri="{FF2B5EF4-FFF2-40B4-BE49-F238E27FC236}">
              <a16:creationId xmlns:a16="http://schemas.microsoft.com/office/drawing/2014/main" xmlns=""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5" name="210 CuadroTexto">
          <a:extLst>
            <a:ext uri="{FF2B5EF4-FFF2-40B4-BE49-F238E27FC236}">
              <a16:creationId xmlns:a16="http://schemas.microsoft.com/office/drawing/2014/main" xmlns=""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6" name="211 CuadroTexto">
          <a:extLst>
            <a:ext uri="{FF2B5EF4-FFF2-40B4-BE49-F238E27FC236}">
              <a16:creationId xmlns:a16="http://schemas.microsoft.com/office/drawing/2014/main" xmlns=""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7" name="212 CuadroTexto">
          <a:extLst>
            <a:ext uri="{FF2B5EF4-FFF2-40B4-BE49-F238E27FC236}">
              <a16:creationId xmlns:a16="http://schemas.microsoft.com/office/drawing/2014/main" xmlns=""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8" name="213 CuadroTexto">
          <a:extLst>
            <a:ext uri="{FF2B5EF4-FFF2-40B4-BE49-F238E27FC236}">
              <a16:creationId xmlns:a16="http://schemas.microsoft.com/office/drawing/2014/main" xmlns=""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9" name="214 CuadroTexto">
          <a:extLst>
            <a:ext uri="{FF2B5EF4-FFF2-40B4-BE49-F238E27FC236}">
              <a16:creationId xmlns:a16="http://schemas.microsoft.com/office/drawing/2014/main" xmlns=""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0" name="215 CuadroTexto">
          <a:extLst>
            <a:ext uri="{FF2B5EF4-FFF2-40B4-BE49-F238E27FC236}">
              <a16:creationId xmlns:a16="http://schemas.microsoft.com/office/drawing/2014/main" xmlns=""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1" name="216 CuadroTexto">
          <a:extLst>
            <a:ext uri="{FF2B5EF4-FFF2-40B4-BE49-F238E27FC236}">
              <a16:creationId xmlns:a16="http://schemas.microsoft.com/office/drawing/2014/main" xmlns=""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2" name="217 CuadroTexto">
          <a:extLst>
            <a:ext uri="{FF2B5EF4-FFF2-40B4-BE49-F238E27FC236}">
              <a16:creationId xmlns:a16="http://schemas.microsoft.com/office/drawing/2014/main" xmlns=""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3" name="218 CuadroTexto">
          <a:extLst>
            <a:ext uri="{FF2B5EF4-FFF2-40B4-BE49-F238E27FC236}">
              <a16:creationId xmlns:a16="http://schemas.microsoft.com/office/drawing/2014/main" xmlns=""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4" name="219 CuadroTexto">
          <a:extLst>
            <a:ext uri="{FF2B5EF4-FFF2-40B4-BE49-F238E27FC236}">
              <a16:creationId xmlns:a16="http://schemas.microsoft.com/office/drawing/2014/main" xmlns=""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5" name="220 CuadroTexto">
          <a:extLst>
            <a:ext uri="{FF2B5EF4-FFF2-40B4-BE49-F238E27FC236}">
              <a16:creationId xmlns:a16="http://schemas.microsoft.com/office/drawing/2014/main" xmlns=""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6" name="221 CuadroTexto">
          <a:extLst>
            <a:ext uri="{FF2B5EF4-FFF2-40B4-BE49-F238E27FC236}">
              <a16:creationId xmlns:a16="http://schemas.microsoft.com/office/drawing/2014/main" xmlns=""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7" name="222 CuadroTexto">
          <a:extLst>
            <a:ext uri="{FF2B5EF4-FFF2-40B4-BE49-F238E27FC236}">
              <a16:creationId xmlns:a16="http://schemas.microsoft.com/office/drawing/2014/main" xmlns=""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8" name="223 CuadroTexto">
          <a:extLst>
            <a:ext uri="{FF2B5EF4-FFF2-40B4-BE49-F238E27FC236}">
              <a16:creationId xmlns:a16="http://schemas.microsoft.com/office/drawing/2014/main" xmlns=""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9" name="224 CuadroTexto">
          <a:extLst>
            <a:ext uri="{FF2B5EF4-FFF2-40B4-BE49-F238E27FC236}">
              <a16:creationId xmlns:a16="http://schemas.microsoft.com/office/drawing/2014/main" xmlns=""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0" name="225 CuadroTexto">
          <a:extLst>
            <a:ext uri="{FF2B5EF4-FFF2-40B4-BE49-F238E27FC236}">
              <a16:creationId xmlns:a16="http://schemas.microsoft.com/office/drawing/2014/main" xmlns=""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1" name="226 CuadroTexto">
          <a:extLst>
            <a:ext uri="{FF2B5EF4-FFF2-40B4-BE49-F238E27FC236}">
              <a16:creationId xmlns:a16="http://schemas.microsoft.com/office/drawing/2014/main" xmlns=""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2" name="227 CuadroTexto">
          <a:extLst>
            <a:ext uri="{FF2B5EF4-FFF2-40B4-BE49-F238E27FC236}">
              <a16:creationId xmlns:a16="http://schemas.microsoft.com/office/drawing/2014/main" xmlns=""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3" name="228 CuadroTexto">
          <a:extLst>
            <a:ext uri="{FF2B5EF4-FFF2-40B4-BE49-F238E27FC236}">
              <a16:creationId xmlns:a16="http://schemas.microsoft.com/office/drawing/2014/main" xmlns=""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4" name="229 CuadroTexto">
          <a:extLst>
            <a:ext uri="{FF2B5EF4-FFF2-40B4-BE49-F238E27FC236}">
              <a16:creationId xmlns:a16="http://schemas.microsoft.com/office/drawing/2014/main" xmlns=""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5" name="230 CuadroTexto">
          <a:extLst>
            <a:ext uri="{FF2B5EF4-FFF2-40B4-BE49-F238E27FC236}">
              <a16:creationId xmlns:a16="http://schemas.microsoft.com/office/drawing/2014/main" xmlns=""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6" name="231 CuadroTexto">
          <a:extLst>
            <a:ext uri="{FF2B5EF4-FFF2-40B4-BE49-F238E27FC236}">
              <a16:creationId xmlns:a16="http://schemas.microsoft.com/office/drawing/2014/main" xmlns=""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7" name="232 CuadroTexto">
          <a:extLst>
            <a:ext uri="{FF2B5EF4-FFF2-40B4-BE49-F238E27FC236}">
              <a16:creationId xmlns:a16="http://schemas.microsoft.com/office/drawing/2014/main" xmlns=""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8" name="233 CuadroTexto">
          <a:extLst>
            <a:ext uri="{FF2B5EF4-FFF2-40B4-BE49-F238E27FC236}">
              <a16:creationId xmlns:a16="http://schemas.microsoft.com/office/drawing/2014/main" xmlns=""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9" name="234 CuadroTexto">
          <a:extLst>
            <a:ext uri="{FF2B5EF4-FFF2-40B4-BE49-F238E27FC236}">
              <a16:creationId xmlns:a16="http://schemas.microsoft.com/office/drawing/2014/main" xmlns=""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0" name="235 CuadroTexto">
          <a:extLst>
            <a:ext uri="{FF2B5EF4-FFF2-40B4-BE49-F238E27FC236}">
              <a16:creationId xmlns:a16="http://schemas.microsoft.com/office/drawing/2014/main" xmlns=""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1" name="236 CuadroTexto">
          <a:extLst>
            <a:ext uri="{FF2B5EF4-FFF2-40B4-BE49-F238E27FC236}">
              <a16:creationId xmlns:a16="http://schemas.microsoft.com/office/drawing/2014/main" xmlns=""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2" name="237 CuadroTexto">
          <a:extLst>
            <a:ext uri="{FF2B5EF4-FFF2-40B4-BE49-F238E27FC236}">
              <a16:creationId xmlns:a16="http://schemas.microsoft.com/office/drawing/2014/main" xmlns=""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3" name="238 CuadroTexto">
          <a:extLst>
            <a:ext uri="{FF2B5EF4-FFF2-40B4-BE49-F238E27FC236}">
              <a16:creationId xmlns:a16="http://schemas.microsoft.com/office/drawing/2014/main" xmlns=""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4" name="239 CuadroTexto">
          <a:extLst>
            <a:ext uri="{FF2B5EF4-FFF2-40B4-BE49-F238E27FC236}">
              <a16:creationId xmlns:a16="http://schemas.microsoft.com/office/drawing/2014/main" xmlns=""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5" name="240 CuadroTexto">
          <a:extLst>
            <a:ext uri="{FF2B5EF4-FFF2-40B4-BE49-F238E27FC236}">
              <a16:creationId xmlns:a16="http://schemas.microsoft.com/office/drawing/2014/main" xmlns=""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6" name="241 CuadroTexto">
          <a:extLst>
            <a:ext uri="{FF2B5EF4-FFF2-40B4-BE49-F238E27FC236}">
              <a16:creationId xmlns:a16="http://schemas.microsoft.com/office/drawing/2014/main" xmlns=""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7" name="242 CuadroTexto">
          <a:extLst>
            <a:ext uri="{FF2B5EF4-FFF2-40B4-BE49-F238E27FC236}">
              <a16:creationId xmlns:a16="http://schemas.microsoft.com/office/drawing/2014/main" xmlns=""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8" name="243 CuadroTexto">
          <a:extLst>
            <a:ext uri="{FF2B5EF4-FFF2-40B4-BE49-F238E27FC236}">
              <a16:creationId xmlns:a16="http://schemas.microsoft.com/office/drawing/2014/main" xmlns=""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9" name="244 CuadroTexto">
          <a:extLst>
            <a:ext uri="{FF2B5EF4-FFF2-40B4-BE49-F238E27FC236}">
              <a16:creationId xmlns:a16="http://schemas.microsoft.com/office/drawing/2014/main" xmlns=""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0" name="245 CuadroTexto">
          <a:extLst>
            <a:ext uri="{FF2B5EF4-FFF2-40B4-BE49-F238E27FC236}">
              <a16:creationId xmlns:a16="http://schemas.microsoft.com/office/drawing/2014/main" xmlns=""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1" name="246 CuadroTexto">
          <a:extLst>
            <a:ext uri="{FF2B5EF4-FFF2-40B4-BE49-F238E27FC236}">
              <a16:creationId xmlns:a16="http://schemas.microsoft.com/office/drawing/2014/main" xmlns=""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2" name="247 CuadroTexto">
          <a:extLst>
            <a:ext uri="{FF2B5EF4-FFF2-40B4-BE49-F238E27FC236}">
              <a16:creationId xmlns:a16="http://schemas.microsoft.com/office/drawing/2014/main" xmlns=""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3" name="248 CuadroTexto">
          <a:extLst>
            <a:ext uri="{FF2B5EF4-FFF2-40B4-BE49-F238E27FC236}">
              <a16:creationId xmlns:a16="http://schemas.microsoft.com/office/drawing/2014/main" xmlns=""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4" name="249 CuadroTexto">
          <a:extLst>
            <a:ext uri="{FF2B5EF4-FFF2-40B4-BE49-F238E27FC236}">
              <a16:creationId xmlns:a16="http://schemas.microsoft.com/office/drawing/2014/main" xmlns=""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5" name="250 CuadroTexto">
          <a:extLst>
            <a:ext uri="{FF2B5EF4-FFF2-40B4-BE49-F238E27FC236}">
              <a16:creationId xmlns:a16="http://schemas.microsoft.com/office/drawing/2014/main" xmlns=""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6" name="251 CuadroTexto">
          <a:extLst>
            <a:ext uri="{FF2B5EF4-FFF2-40B4-BE49-F238E27FC236}">
              <a16:creationId xmlns:a16="http://schemas.microsoft.com/office/drawing/2014/main" xmlns=""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7" name="252 CuadroTexto">
          <a:extLst>
            <a:ext uri="{FF2B5EF4-FFF2-40B4-BE49-F238E27FC236}">
              <a16:creationId xmlns:a16="http://schemas.microsoft.com/office/drawing/2014/main" xmlns=""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8" name="253 CuadroTexto">
          <a:extLst>
            <a:ext uri="{FF2B5EF4-FFF2-40B4-BE49-F238E27FC236}">
              <a16:creationId xmlns:a16="http://schemas.microsoft.com/office/drawing/2014/main" xmlns=""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9" name="254 CuadroTexto">
          <a:extLst>
            <a:ext uri="{FF2B5EF4-FFF2-40B4-BE49-F238E27FC236}">
              <a16:creationId xmlns:a16="http://schemas.microsoft.com/office/drawing/2014/main" xmlns=""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0" name="255 CuadroTexto">
          <a:extLst>
            <a:ext uri="{FF2B5EF4-FFF2-40B4-BE49-F238E27FC236}">
              <a16:creationId xmlns:a16="http://schemas.microsoft.com/office/drawing/2014/main" xmlns=""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1" name="256 CuadroTexto">
          <a:extLst>
            <a:ext uri="{FF2B5EF4-FFF2-40B4-BE49-F238E27FC236}">
              <a16:creationId xmlns:a16="http://schemas.microsoft.com/office/drawing/2014/main" xmlns=""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2" name="257 CuadroTexto">
          <a:extLst>
            <a:ext uri="{FF2B5EF4-FFF2-40B4-BE49-F238E27FC236}">
              <a16:creationId xmlns:a16="http://schemas.microsoft.com/office/drawing/2014/main" xmlns=""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3" name="258 CuadroTexto">
          <a:extLst>
            <a:ext uri="{FF2B5EF4-FFF2-40B4-BE49-F238E27FC236}">
              <a16:creationId xmlns:a16="http://schemas.microsoft.com/office/drawing/2014/main" xmlns=""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4" name="259 CuadroTexto">
          <a:extLst>
            <a:ext uri="{FF2B5EF4-FFF2-40B4-BE49-F238E27FC236}">
              <a16:creationId xmlns:a16="http://schemas.microsoft.com/office/drawing/2014/main" xmlns=""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5" name="260 CuadroTexto">
          <a:extLst>
            <a:ext uri="{FF2B5EF4-FFF2-40B4-BE49-F238E27FC236}">
              <a16:creationId xmlns:a16="http://schemas.microsoft.com/office/drawing/2014/main" xmlns=""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6" name="261 CuadroTexto">
          <a:extLst>
            <a:ext uri="{FF2B5EF4-FFF2-40B4-BE49-F238E27FC236}">
              <a16:creationId xmlns:a16="http://schemas.microsoft.com/office/drawing/2014/main" xmlns=""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7" name="262 CuadroTexto">
          <a:extLst>
            <a:ext uri="{FF2B5EF4-FFF2-40B4-BE49-F238E27FC236}">
              <a16:creationId xmlns:a16="http://schemas.microsoft.com/office/drawing/2014/main" xmlns=""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8" name="263 CuadroTexto">
          <a:extLst>
            <a:ext uri="{FF2B5EF4-FFF2-40B4-BE49-F238E27FC236}">
              <a16:creationId xmlns:a16="http://schemas.microsoft.com/office/drawing/2014/main" xmlns=""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9" name="264 CuadroTexto">
          <a:extLst>
            <a:ext uri="{FF2B5EF4-FFF2-40B4-BE49-F238E27FC236}">
              <a16:creationId xmlns:a16="http://schemas.microsoft.com/office/drawing/2014/main" xmlns=""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0" name="265 CuadroTexto">
          <a:extLst>
            <a:ext uri="{FF2B5EF4-FFF2-40B4-BE49-F238E27FC236}">
              <a16:creationId xmlns:a16="http://schemas.microsoft.com/office/drawing/2014/main" xmlns=""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1" name="266 CuadroTexto">
          <a:extLst>
            <a:ext uri="{FF2B5EF4-FFF2-40B4-BE49-F238E27FC236}">
              <a16:creationId xmlns:a16="http://schemas.microsoft.com/office/drawing/2014/main" xmlns=""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2" name="267 CuadroTexto">
          <a:extLst>
            <a:ext uri="{FF2B5EF4-FFF2-40B4-BE49-F238E27FC236}">
              <a16:creationId xmlns:a16="http://schemas.microsoft.com/office/drawing/2014/main" xmlns=""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3" name="268 CuadroTexto">
          <a:extLst>
            <a:ext uri="{FF2B5EF4-FFF2-40B4-BE49-F238E27FC236}">
              <a16:creationId xmlns:a16="http://schemas.microsoft.com/office/drawing/2014/main" xmlns="" id="{00000000-0008-0000-2000-0000C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4" name="269 CuadroTexto">
          <a:extLst>
            <a:ext uri="{FF2B5EF4-FFF2-40B4-BE49-F238E27FC236}">
              <a16:creationId xmlns:a16="http://schemas.microsoft.com/office/drawing/2014/main" xmlns="" id="{00000000-0008-0000-2000-0000CC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5" name="270 CuadroTexto">
          <a:extLst>
            <a:ext uri="{FF2B5EF4-FFF2-40B4-BE49-F238E27FC236}">
              <a16:creationId xmlns:a16="http://schemas.microsoft.com/office/drawing/2014/main" xmlns="" id="{00000000-0008-0000-2000-0000CD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6" name="271 CuadroTexto">
          <a:extLst>
            <a:ext uri="{FF2B5EF4-FFF2-40B4-BE49-F238E27FC236}">
              <a16:creationId xmlns:a16="http://schemas.microsoft.com/office/drawing/2014/main" xmlns="" id="{00000000-0008-0000-2000-0000CE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7" name="272 CuadroTexto">
          <a:extLst>
            <a:ext uri="{FF2B5EF4-FFF2-40B4-BE49-F238E27FC236}">
              <a16:creationId xmlns:a16="http://schemas.microsoft.com/office/drawing/2014/main" xmlns="" id="{00000000-0008-0000-2000-0000CF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8" name="273 CuadroTexto">
          <a:extLst>
            <a:ext uri="{FF2B5EF4-FFF2-40B4-BE49-F238E27FC236}">
              <a16:creationId xmlns:a16="http://schemas.microsoft.com/office/drawing/2014/main" xmlns="" id="{00000000-0008-0000-2000-0000D0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9" name="274 CuadroTexto">
          <a:extLst>
            <a:ext uri="{FF2B5EF4-FFF2-40B4-BE49-F238E27FC236}">
              <a16:creationId xmlns:a16="http://schemas.microsoft.com/office/drawing/2014/main" xmlns="" id="{00000000-0008-0000-2000-0000D1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0" name="275 CuadroTexto">
          <a:extLst>
            <a:ext uri="{FF2B5EF4-FFF2-40B4-BE49-F238E27FC236}">
              <a16:creationId xmlns:a16="http://schemas.microsoft.com/office/drawing/2014/main" xmlns="" id="{00000000-0008-0000-2000-0000D2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1" name="276 CuadroTexto">
          <a:extLst>
            <a:ext uri="{FF2B5EF4-FFF2-40B4-BE49-F238E27FC236}">
              <a16:creationId xmlns:a16="http://schemas.microsoft.com/office/drawing/2014/main" xmlns="" id="{00000000-0008-0000-2000-0000D3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2" name="277 CuadroTexto">
          <a:extLst>
            <a:ext uri="{FF2B5EF4-FFF2-40B4-BE49-F238E27FC236}">
              <a16:creationId xmlns:a16="http://schemas.microsoft.com/office/drawing/2014/main" xmlns="" id="{00000000-0008-0000-2000-0000D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3" name="278 CuadroTexto">
          <a:extLst>
            <a:ext uri="{FF2B5EF4-FFF2-40B4-BE49-F238E27FC236}">
              <a16:creationId xmlns:a16="http://schemas.microsoft.com/office/drawing/2014/main" xmlns="" id="{00000000-0008-0000-2000-0000D5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4" name="279 CuadroTexto">
          <a:extLst>
            <a:ext uri="{FF2B5EF4-FFF2-40B4-BE49-F238E27FC236}">
              <a16:creationId xmlns:a16="http://schemas.microsoft.com/office/drawing/2014/main" xmlns="" id="{00000000-0008-0000-2000-0000D6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5" name="280 CuadroTexto">
          <a:extLst>
            <a:ext uri="{FF2B5EF4-FFF2-40B4-BE49-F238E27FC236}">
              <a16:creationId xmlns:a16="http://schemas.microsoft.com/office/drawing/2014/main" xmlns="" id="{00000000-0008-0000-2000-0000D7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6" name="281 CuadroTexto">
          <a:extLst>
            <a:ext uri="{FF2B5EF4-FFF2-40B4-BE49-F238E27FC236}">
              <a16:creationId xmlns:a16="http://schemas.microsoft.com/office/drawing/2014/main" xmlns="" id="{00000000-0008-0000-2000-0000D8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7" name="282 CuadroTexto">
          <a:extLst>
            <a:ext uri="{FF2B5EF4-FFF2-40B4-BE49-F238E27FC236}">
              <a16:creationId xmlns:a16="http://schemas.microsoft.com/office/drawing/2014/main" xmlns="" id="{00000000-0008-0000-2000-0000D9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8" name="283 CuadroTexto">
          <a:extLst>
            <a:ext uri="{FF2B5EF4-FFF2-40B4-BE49-F238E27FC236}">
              <a16:creationId xmlns:a16="http://schemas.microsoft.com/office/drawing/2014/main" xmlns="" id="{00000000-0008-0000-2000-0000DA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9" name="284 CuadroTexto">
          <a:extLst>
            <a:ext uri="{FF2B5EF4-FFF2-40B4-BE49-F238E27FC236}">
              <a16:creationId xmlns:a16="http://schemas.microsoft.com/office/drawing/2014/main" xmlns="" id="{00000000-0008-0000-2000-0000D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0" name="285 CuadroTexto">
          <a:extLst>
            <a:ext uri="{FF2B5EF4-FFF2-40B4-BE49-F238E27FC236}">
              <a16:creationId xmlns:a16="http://schemas.microsoft.com/office/drawing/2014/main" xmlns=""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1" name="286 CuadroTexto">
          <a:extLst>
            <a:ext uri="{FF2B5EF4-FFF2-40B4-BE49-F238E27FC236}">
              <a16:creationId xmlns:a16="http://schemas.microsoft.com/office/drawing/2014/main" xmlns=""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2" name="287 CuadroTexto">
          <a:extLst>
            <a:ext uri="{FF2B5EF4-FFF2-40B4-BE49-F238E27FC236}">
              <a16:creationId xmlns:a16="http://schemas.microsoft.com/office/drawing/2014/main" xmlns=""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3" name="288 CuadroTexto">
          <a:extLst>
            <a:ext uri="{FF2B5EF4-FFF2-40B4-BE49-F238E27FC236}">
              <a16:creationId xmlns:a16="http://schemas.microsoft.com/office/drawing/2014/main" xmlns=""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4" name="289 CuadroTexto">
          <a:extLst>
            <a:ext uri="{FF2B5EF4-FFF2-40B4-BE49-F238E27FC236}">
              <a16:creationId xmlns:a16="http://schemas.microsoft.com/office/drawing/2014/main" xmlns=""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5" name="290 CuadroTexto">
          <a:extLst>
            <a:ext uri="{FF2B5EF4-FFF2-40B4-BE49-F238E27FC236}">
              <a16:creationId xmlns:a16="http://schemas.microsoft.com/office/drawing/2014/main" xmlns=""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6" name="291 CuadroTexto">
          <a:extLst>
            <a:ext uri="{FF2B5EF4-FFF2-40B4-BE49-F238E27FC236}">
              <a16:creationId xmlns:a16="http://schemas.microsoft.com/office/drawing/2014/main" xmlns=""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7" name="292 CuadroTexto">
          <a:extLst>
            <a:ext uri="{FF2B5EF4-FFF2-40B4-BE49-F238E27FC236}">
              <a16:creationId xmlns:a16="http://schemas.microsoft.com/office/drawing/2014/main" xmlns=""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8" name="293 CuadroTexto">
          <a:extLst>
            <a:ext uri="{FF2B5EF4-FFF2-40B4-BE49-F238E27FC236}">
              <a16:creationId xmlns:a16="http://schemas.microsoft.com/office/drawing/2014/main" xmlns=""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9" name="294 CuadroTexto">
          <a:extLst>
            <a:ext uri="{FF2B5EF4-FFF2-40B4-BE49-F238E27FC236}">
              <a16:creationId xmlns:a16="http://schemas.microsoft.com/office/drawing/2014/main" xmlns=""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0" name="295 CuadroTexto">
          <a:extLst>
            <a:ext uri="{FF2B5EF4-FFF2-40B4-BE49-F238E27FC236}">
              <a16:creationId xmlns:a16="http://schemas.microsoft.com/office/drawing/2014/main" xmlns=""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1" name="296 CuadroTexto">
          <a:extLst>
            <a:ext uri="{FF2B5EF4-FFF2-40B4-BE49-F238E27FC236}">
              <a16:creationId xmlns:a16="http://schemas.microsoft.com/office/drawing/2014/main" xmlns=""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2" name="17 CuadroTexto">
          <a:extLst>
            <a:ext uri="{FF2B5EF4-FFF2-40B4-BE49-F238E27FC236}">
              <a16:creationId xmlns:a16="http://schemas.microsoft.com/office/drawing/2014/main" xmlns=""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3" name="90 CuadroTexto">
          <a:extLst>
            <a:ext uri="{FF2B5EF4-FFF2-40B4-BE49-F238E27FC236}">
              <a16:creationId xmlns:a16="http://schemas.microsoft.com/office/drawing/2014/main" xmlns="" id="{00000000-0008-0000-2000-0000E9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4" name="91 CuadroTexto">
          <a:extLst>
            <a:ext uri="{FF2B5EF4-FFF2-40B4-BE49-F238E27FC236}">
              <a16:creationId xmlns:a16="http://schemas.microsoft.com/office/drawing/2014/main" xmlns="" id="{00000000-0008-0000-2000-0000EA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5" name="92 CuadroTexto">
          <a:extLst>
            <a:ext uri="{FF2B5EF4-FFF2-40B4-BE49-F238E27FC236}">
              <a16:creationId xmlns:a16="http://schemas.microsoft.com/office/drawing/2014/main" xmlns="" id="{00000000-0008-0000-2000-0000E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6" name="93 CuadroTexto">
          <a:extLst>
            <a:ext uri="{FF2B5EF4-FFF2-40B4-BE49-F238E27FC236}">
              <a16:creationId xmlns:a16="http://schemas.microsoft.com/office/drawing/2014/main" xmlns="" id="{00000000-0008-0000-2000-0000EC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7" name="94 CuadroTexto">
          <a:extLst>
            <a:ext uri="{FF2B5EF4-FFF2-40B4-BE49-F238E27FC236}">
              <a16:creationId xmlns:a16="http://schemas.microsoft.com/office/drawing/2014/main" xmlns="" id="{00000000-0008-0000-2000-0000ED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8" name="95 CuadroTexto">
          <a:extLst>
            <a:ext uri="{FF2B5EF4-FFF2-40B4-BE49-F238E27FC236}">
              <a16:creationId xmlns:a16="http://schemas.microsoft.com/office/drawing/2014/main" xmlns="" id="{00000000-0008-0000-2000-0000EE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9" name="96 CuadroTexto">
          <a:extLst>
            <a:ext uri="{FF2B5EF4-FFF2-40B4-BE49-F238E27FC236}">
              <a16:creationId xmlns:a16="http://schemas.microsoft.com/office/drawing/2014/main" xmlns="" id="{00000000-0008-0000-2000-0000EF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0" name="97 CuadroTexto">
          <a:extLst>
            <a:ext uri="{FF2B5EF4-FFF2-40B4-BE49-F238E27FC236}">
              <a16:creationId xmlns:a16="http://schemas.microsoft.com/office/drawing/2014/main" xmlns="" id="{00000000-0008-0000-2000-0000F0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1" name="98 CuadroTexto">
          <a:extLst>
            <a:ext uri="{FF2B5EF4-FFF2-40B4-BE49-F238E27FC236}">
              <a16:creationId xmlns:a16="http://schemas.microsoft.com/office/drawing/2014/main" xmlns="" id="{00000000-0008-0000-2000-0000F1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2" name="99 CuadroTexto">
          <a:extLst>
            <a:ext uri="{FF2B5EF4-FFF2-40B4-BE49-F238E27FC236}">
              <a16:creationId xmlns:a16="http://schemas.microsoft.com/office/drawing/2014/main" xmlns="" id="{00000000-0008-0000-2000-0000F2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3" name="100 CuadroTexto">
          <a:extLst>
            <a:ext uri="{FF2B5EF4-FFF2-40B4-BE49-F238E27FC236}">
              <a16:creationId xmlns:a16="http://schemas.microsoft.com/office/drawing/2014/main" xmlns="" id="{00000000-0008-0000-2000-0000F3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4" name="101 CuadroTexto">
          <a:extLst>
            <a:ext uri="{FF2B5EF4-FFF2-40B4-BE49-F238E27FC236}">
              <a16:creationId xmlns:a16="http://schemas.microsoft.com/office/drawing/2014/main" xmlns="" id="{00000000-0008-0000-2000-0000F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5" name="118 CuadroTexto">
          <a:extLst>
            <a:ext uri="{FF2B5EF4-FFF2-40B4-BE49-F238E27FC236}">
              <a16:creationId xmlns:a16="http://schemas.microsoft.com/office/drawing/2014/main" xmlns=""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6" name="119 CuadroTexto">
          <a:extLst>
            <a:ext uri="{FF2B5EF4-FFF2-40B4-BE49-F238E27FC236}">
              <a16:creationId xmlns:a16="http://schemas.microsoft.com/office/drawing/2014/main" xmlns=""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7" name="120 CuadroTexto">
          <a:extLst>
            <a:ext uri="{FF2B5EF4-FFF2-40B4-BE49-F238E27FC236}">
              <a16:creationId xmlns:a16="http://schemas.microsoft.com/office/drawing/2014/main" xmlns=""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8" name="121 CuadroTexto">
          <a:extLst>
            <a:ext uri="{FF2B5EF4-FFF2-40B4-BE49-F238E27FC236}">
              <a16:creationId xmlns:a16="http://schemas.microsoft.com/office/drawing/2014/main" xmlns=""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9" name="122 CuadroTexto">
          <a:extLst>
            <a:ext uri="{FF2B5EF4-FFF2-40B4-BE49-F238E27FC236}">
              <a16:creationId xmlns:a16="http://schemas.microsoft.com/office/drawing/2014/main" xmlns=""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0" name="123 CuadroTexto">
          <a:extLst>
            <a:ext uri="{FF2B5EF4-FFF2-40B4-BE49-F238E27FC236}">
              <a16:creationId xmlns:a16="http://schemas.microsoft.com/office/drawing/2014/main" xmlns=""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1" name="124 CuadroTexto">
          <a:extLst>
            <a:ext uri="{FF2B5EF4-FFF2-40B4-BE49-F238E27FC236}">
              <a16:creationId xmlns:a16="http://schemas.microsoft.com/office/drawing/2014/main" xmlns=""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2" name="125 CuadroTexto">
          <a:extLst>
            <a:ext uri="{FF2B5EF4-FFF2-40B4-BE49-F238E27FC236}">
              <a16:creationId xmlns:a16="http://schemas.microsoft.com/office/drawing/2014/main" xmlns=""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3" name="143 CuadroTexto">
          <a:extLst>
            <a:ext uri="{FF2B5EF4-FFF2-40B4-BE49-F238E27FC236}">
              <a16:creationId xmlns:a16="http://schemas.microsoft.com/office/drawing/2014/main" xmlns=""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4" name="144 CuadroTexto">
          <a:extLst>
            <a:ext uri="{FF2B5EF4-FFF2-40B4-BE49-F238E27FC236}">
              <a16:creationId xmlns:a16="http://schemas.microsoft.com/office/drawing/2014/main" xmlns=""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5" name="145 CuadroTexto">
          <a:extLst>
            <a:ext uri="{FF2B5EF4-FFF2-40B4-BE49-F238E27FC236}">
              <a16:creationId xmlns:a16="http://schemas.microsoft.com/office/drawing/2014/main" xmlns=""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6" name="146 CuadroTexto">
          <a:extLst>
            <a:ext uri="{FF2B5EF4-FFF2-40B4-BE49-F238E27FC236}">
              <a16:creationId xmlns:a16="http://schemas.microsoft.com/office/drawing/2014/main" xmlns=""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7" name="147 CuadroTexto">
          <a:extLst>
            <a:ext uri="{FF2B5EF4-FFF2-40B4-BE49-F238E27FC236}">
              <a16:creationId xmlns:a16="http://schemas.microsoft.com/office/drawing/2014/main" xmlns=""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8" name="148 CuadroTexto">
          <a:extLst>
            <a:ext uri="{FF2B5EF4-FFF2-40B4-BE49-F238E27FC236}">
              <a16:creationId xmlns:a16="http://schemas.microsoft.com/office/drawing/2014/main" xmlns=""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9" name="149 CuadroTexto">
          <a:extLst>
            <a:ext uri="{FF2B5EF4-FFF2-40B4-BE49-F238E27FC236}">
              <a16:creationId xmlns:a16="http://schemas.microsoft.com/office/drawing/2014/main" xmlns=""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0" name="150 CuadroTexto">
          <a:extLst>
            <a:ext uri="{FF2B5EF4-FFF2-40B4-BE49-F238E27FC236}">
              <a16:creationId xmlns:a16="http://schemas.microsoft.com/office/drawing/2014/main" xmlns=""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1" name="151 CuadroTexto">
          <a:extLst>
            <a:ext uri="{FF2B5EF4-FFF2-40B4-BE49-F238E27FC236}">
              <a16:creationId xmlns:a16="http://schemas.microsoft.com/office/drawing/2014/main" xmlns=""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2" name="152 CuadroTexto">
          <a:extLst>
            <a:ext uri="{FF2B5EF4-FFF2-40B4-BE49-F238E27FC236}">
              <a16:creationId xmlns:a16="http://schemas.microsoft.com/office/drawing/2014/main" xmlns=""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3" name="153 CuadroTexto">
          <a:extLst>
            <a:ext uri="{FF2B5EF4-FFF2-40B4-BE49-F238E27FC236}">
              <a16:creationId xmlns:a16="http://schemas.microsoft.com/office/drawing/2014/main" xmlns=""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4" name="154 CuadroTexto">
          <a:extLst>
            <a:ext uri="{FF2B5EF4-FFF2-40B4-BE49-F238E27FC236}">
              <a16:creationId xmlns:a16="http://schemas.microsoft.com/office/drawing/2014/main" xmlns=""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5" name="155 CuadroTexto">
          <a:extLst>
            <a:ext uri="{FF2B5EF4-FFF2-40B4-BE49-F238E27FC236}">
              <a16:creationId xmlns:a16="http://schemas.microsoft.com/office/drawing/2014/main" xmlns=""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6" name="156 CuadroTexto">
          <a:extLst>
            <a:ext uri="{FF2B5EF4-FFF2-40B4-BE49-F238E27FC236}">
              <a16:creationId xmlns:a16="http://schemas.microsoft.com/office/drawing/2014/main" xmlns=""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7" name="157 CuadroTexto">
          <a:extLst>
            <a:ext uri="{FF2B5EF4-FFF2-40B4-BE49-F238E27FC236}">
              <a16:creationId xmlns:a16="http://schemas.microsoft.com/office/drawing/2014/main" xmlns=""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8" name="158 CuadroTexto">
          <a:extLst>
            <a:ext uri="{FF2B5EF4-FFF2-40B4-BE49-F238E27FC236}">
              <a16:creationId xmlns:a16="http://schemas.microsoft.com/office/drawing/2014/main" xmlns=""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9" name="159 CuadroTexto">
          <a:extLst>
            <a:ext uri="{FF2B5EF4-FFF2-40B4-BE49-F238E27FC236}">
              <a16:creationId xmlns:a16="http://schemas.microsoft.com/office/drawing/2014/main" xmlns=""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0" name="160 CuadroTexto">
          <a:extLst>
            <a:ext uri="{FF2B5EF4-FFF2-40B4-BE49-F238E27FC236}">
              <a16:creationId xmlns:a16="http://schemas.microsoft.com/office/drawing/2014/main" xmlns=""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1" name="161 CuadroTexto">
          <a:extLst>
            <a:ext uri="{FF2B5EF4-FFF2-40B4-BE49-F238E27FC236}">
              <a16:creationId xmlns:a16="http://schemas.microsoft.com/office/drawing/2014/main" xmlns=""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2" name="162 CuadroTexto">
          <a:extLst>
            <a:ext uri="{FF2B5EF4-FFF2-40B4-BE49-F238E27FC236}">
              <a16:creationId xmlns:a16="http://schemas.microsoft.com/office/drawing/2014/main" xmlns=""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3" name="163 CuadroTexto">
          <a:extLst>
            <a:ext uri="{FF2B5EF4-FFF2-40B4-BE49-F238E27FC236}">
              <a16:creationId xmlns:a16="http://schemas.microsoft.com/office/drawing/2014/main" xmlns=""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4" name="164 CuadroTexto">
          <a:extLst>
            <a:ext uri="{FF2B5EF4-FFF2-40B4-BE49-F238E27FC236}">
              <a16:creationId xmlns:a16="http://schemas.microsoft.com/office/drawing/2014/main" xmlns=""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5" name="165 CuadroTexto">
          <a:extLst>
            <a:ext uri="{FF2B5EF4-FFF2-40B4-BE49-F238E27FC236}">
              <a16:creationId xmlns:a16="http://schemas.microsoft.com/office/drawing/2014/main" xmlns=""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6" name="166 CuadroTexto">
          <a:extLst>
            <a:ext uri="{FF2B5EF4-FFF2-40B4-BE49-F238E27FC236}">
              <a16:creationId xmlns:a16="http://schemas.microsoft.com/office/drawing/2014/main" xmlns=""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7" name="167 CuadroTexto">
          <a:extLst>
            <a:ext uri="{FF2B5EF4-FFF2-40B4-BE49-F238E27FC236}">
              <a16:creationId xmlns:a16="http://schemas.microsoft.com/office/drawing/2014/main" xmlns=""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8" name="168 CuadroTexto">
          <a:extLst>
            <a:ext uri="{FF2B5EF4-FFF2-40B4-BE49-F238E27FC236}">
              <a16:creationId xmlns:a16="http://schemas.microsoft.com/office/drawing/2014/main" xmlns=""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9" name="169 CuadroTexto">
          <a:extLst>
            <a:ext uri="{FF2B5EF4-FFF2-40B4-BE49-F238E27FC236}">
              <a16:creationId xmlns:a16="http://schemas.microsoft.com/office/drawing/2014/main" xmlns=""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0" name="170 CuadroTexto">
          <a:extLst>
            <a:ext uri="{FF2B5EF4-FFF2-40B4-BE49-F238E27FC236}">
              <a16:creationId xmlns:a16="http://schemas.microsoft.com/office/drawing/2014/main" xmlns=""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1" name="171 CuadroTexto">
          <a:extLst>
            <a:ext uri="{FF2B5EF4-FFF2-40B4-BE49-F238E27FC236}">
              <a16:creationId xmlns:a16="http://schemas.microsoft.com/office/drawing/2014/main" xmlns=""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2" name="172 CuadroTexto">
          <a:extLst>
            <a:ext uri="{FF2B5EF4-FFF2-40B4-BE49-F238E27FC236}">
              <a16:creationId xmlns:a16="http://schemas.microsoft.com/office/drawing/2014/main" xmlns=""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3" name="173 CuadroTexto">
          <a:extLst>
            <a:ext uri="{FF2B5EF4-FFF2-40B4-BE49-F238E27FC236}">
              <a16:creationId xmlns:a16="http://schemas.microsoft.com/office/drawing/2014/main" xmlns=""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4" name="174 CuadroTexto">
          <a:extLst>
            <a:ext uri="{FF2B5EF4-FFF2-40B4-BE49-F238E27FC236}">
              <a16:creationId xmlns:a16="http://schemas.microsoft.com/office/drawing/2014/main" xmlns=""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5" name="175 CuadroTexto">
          <a:extLst>
            <a:ext uri="{FF2B5EF4-FFF2-40B4-BE49-F238E27FC236}">
              <a16:creationId xmlns:a16="http://schemas.microsoft.com/office/drawing/2014/main" xmlns=""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6" name="176 CuadroTexto">
          <a:extLst>
            <a:ext uri="{FF2B5EF4-FFF2-40B4-BE49-F238E27FC236}">
              <a16:creationId xmlns:a16="http://schemas.microsoft.com/office/drawing/2014/main" xmlns=""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7" name="177 CuadroTexto">
          <a:extLst>
            <a:ext uri="{FF2B5EF4-FFF2-40B4-BE49-F238E27FC236}">
              <a16:creationId xmlns:a16="http://schemas.microsoft.com/office/drawing/2014/main" xmlns=""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8" name="178 CuadroTexto">
          <a:extLst>
            <a:ext uri="{FF2B5EF4-FFF2-40B4-BE49-F238E27FC236}">
              <a16:creationId xmlns:a16="http://schemas.microsoft.com/office/drawing/2014/main" xmlns=""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9" name="179 CuadroTexto">
          <a:extLst>
            <a:ext uri="{FF2B5EF4-FFF2-40B4-BE49-F238E27FC236}">
              <a16:creationId xmlns:a16="http://schemas.microsoft.com/office/drawing/2014/main" xmlns=""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0" name="180 CuadroTexto">
          <a:extLst>
            <a:ext uri="{FF2B5EF4-FFF2-40B4-BE49-F238E27FC236}">
              <a16:creationId xmlns:a16="http://schemas.microsoft.com/office/drawing/2014/main" xmlns=""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1" name="181 CuadroTexto">
          <a:extLst>
            <a:ext uri="{FF2B5EF4-FFF2-40B4-BE49-F238E27FC236}">
              <a16:creationId xmlns:a16="http://schemas.microsoft.com/office/drawing/2014/main" xmlns=""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2" name="182 CuadroTexto">
          <a:extLst>
            <a:ext uri="{FF2B5EF4-FFF2-40B4-BE49-F238E27FC236}">
              <a16:creationId xmlns:a16="http://schemas.microsoft.com/office/drawing/2014/main" xmlns=""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3" name="183 CuadroTexto">
          <a:extLst>
            <a:ext uri="{FF2B5EF4-FFF2-40B4-BE49-F238E27FC236}">
              <a16:creationId xmlns:a16="http://schemas.microsoft.com/office/drawing/2014/main" xmlns=""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4" name="184 CuadroTexto">
          <a:extLst>
            <a:ext uri="{FF2B5EF4-FFF2-40B4-BE49-F238E27FC236}">
              <a16:creationId xmlns:a16="http://schemas.microsoft.com/office/drawing/2014/main" xmlns=""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5" name="185 CuadroTexto">
          <a:extLst>
            <a:ext uri="{FF2B5EF4-FFF2-40B4-BE49-F238E27FC236}">
              <a16:creationId xmlns:a16="http://schemas.microsoft.com/office/drawing/2014/main" xmlns=""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6" name="186 CuadroTexto">
          <a:extLst>
            <a:ext uri="{FF2B5EF4-FFF2-40B4-BE49-F238E27FC236}">
              <a16:creationId xmlns:a16="http://schemas.microsoft.com/office/drawing/2014/main" xmlns=""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7" name="187 CuadroTexto">
          <a:extLst>
            <a:ext uri="{FF2B5EF4-FFF2-40B4-BE49-F238E27FC236}">
              <a16:creationId xmlns:a16="http://schemas.microsoft.com/office/drawing/2014/main" xmlns=""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8" name="188 CuadroTexto">
          <a:extLst>
            <a:ext uri="{FF2B5EF4-FFF2-40B4-BE49-F238E27FC236}">
              <a16:creationId xmlns:a16="http://schemas.microsoft.com/office/drawing/2014/main" xmlns=""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9" name="189 CuadroTexto">
          <a:extLst>
            <a:ext uri="{FF2B5EF4-FFF2-40B4-BE49-F238E27FC236}">
              <a16:creationId xmlns:a16="http://schemas.microsoft.com/office/drawing/2014/main" xmlns=""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0" name="190 CuadroTexto">
          <a:extLst>
            <a:ext uri="{FF2B5EF4-FFF2-40B4-BE49-F238E27FC236}">
              <a16:creationId xmlns:a16="http://schemas.microsoft.com/office/drawing/2014/main" xmlns=""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1" name="191 CuadroTexto">
          <a:extLst>
            <a:ext uri="{FF2B5EF4-FFF2-40B4-BE49-F238E27FC236}">
              <a16:creationId xmlns:a16="http://schemas.microsoft.com/office/drawing/2014/main" xmlns=""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2" name="192 CuadroTexto">
          <a:extLst>
            <a:ext uri="{FF2B5EF4-FFF2-40B4-BE49-F238E27FC236}">
              <a16:creationId xmlns:a16="http://schemas.microsoft.com/office/drawing/2014/main" xmlns=""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3" name="193 CuadroTexto">
          <a:extLst>
            <a:ext uri="{FF2B5EF4-FFF2-40B4-BE49-F238E27FC236}">
              <a16:creationId xmlns:a16="http://schemas.microsoft.com/office/drawing/2014/main" xmlns=""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4" name="194 CuadroTexto">
          <a:extLst>
            <a:ext uri="{FF2B5EF4-FFF2-40B4-BE49-F238E27FC236}">
              <a16:creationId xmlns:a16="http://schemas.microsoft.com/office/drawing/2014/main" xmlns=""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5" name="195 CuadroTexto">
          <a:extLst>
            <a:ext uri="{FF2B5EF4-FFF2-40B4-BE49-F238E27FC236}">
              <a16:creationId xmlns:a16="http://schemas.microsoft.com/office/drawing/2014/main" xmlns=""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6" name="196 CuadroTexto">
          <a:extLst>
            <a:ext uri="{FF2B5EF4-FFF2-40B4-BE49-F238E27FC236}">
              <a16:creationId xmlns:a16="http://schemas.microsoft.com/office/drawing/2014/main" xmlns=""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7" name="197 CuadroTexto">
          <a:extLst>
            <a:ext uri="{FF2B5EF4-FFF2-40B4-BE49-F238E27FC236}">
              <a16:creationId xmlns:a16="http://schemas.microsoft.com/office/drawing/2014/main" xmlns=""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8" name="198 CuadroTexto">
          <a:extLst>
            <a:ext uri="{FF2B5EF4-FFF2-40B4-BE49-F238E27FC236}">
              <a16:creationId xmlns:a16="http://schemas.microsoft.com/office/drawing/2014/main" xmlns=""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9" name="199 CuadroTexto">
          <a:extLst>
            <a:ext uri="{FF2B5EF4-FFF2-40B4-BE49-F238E27FC236}">
              <a16:creationId xmlns:a16="http://schemas.microsoft.com/office/drawing/2014/main" xmlns=""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0" name="200 CuadroTexto">
          <a:extLst>
            <a:ext uri="{FF2B5EF4-FFF2-40B4-BE49-F238E27FC236}">
              <a16:creationId xmlns:a16="http://schemas.microsoft.com/office/drawing/2014/main" xmlns=""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1" name="201 CuadroTexto">
          <a:extLst>
            <a:ext uri="{FF2B5EF4-FFF2-40B4-BE49-F238E27FC236}">
              <a16:creationId xmlns:a16="http://schemas.microsoft.com/office/drawing/2014/main" xmlns=""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2" name="202 CuadroTexto">
          <a:extLst>
            <a:ext uri="{FF2B5EF4-FFF2-40B4-BE49-F238E27FC236}">
              <a16:creationId xmlns:a16="http://schemas.microsoft.com/office/drawing/2014/main" xmlns=""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3" name="203 CuadroTexto">
          <a:extLst>
            <a:ext uri="{FF2B5EF4-FFF2-40B4-BE49-F238E27FC236}">
              <a16:creationId xmlns:a16="http://schemas.microsoft.com/office/drawing/2014/main" xmlns=""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4" name="204 CuadroTexto">
          <a:extLst>
            <a:ext uri="{FF2B5EF4-FFF2-40B4-BE49-F238E27FC236}">
              <a16:creationId xmlns:a16="http://schemas.microsoft.com/office/drawing/2014/main" xmlns=""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5" name="205 CuadroTexto">
          <a:extLst>
            <a:ext uri="{FF2B5EF4-FFF2-40B4-BE49-F238E27FC236}">
              <a16:creationId xmlns:a16="http://schemas.microsoft.com/office/drawing/2014/main" xmlns=""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6" name="206 CuadroTexto">
          <a:extLst>
            <a:ext uri="{FF2B5EF4-FFF2-40B4-BE49-F238E27FC236}">
              <a16:creationId xmlns:a16="http://schemas.microsoft.com/office/drawing/2014/main" xmlns=""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7" name="207 CuadroTexto">
          <a:extLst>
            <a:ext uri="{FF2B5EF4-FFF2-40B4-BE49-F238E27FC236}">
              <a16:creationId xmlns:a16="http://schemas.microsoft.com/office/drawing/2014/main" xmlns=""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8" name="208 CuadroTexto">
          <a:extLst>
            <a:ext uri="{FF2B5EF4-FFF2-40B4-BE49-F238E27FC236}">
              <a16:creationId xmlns:a16="http://schemas.microsoft.com/office/drawing/2014/main" xmlns=""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9" name="209 CuadroTexto">
          <a:extLst>
            <a:ext uri="{FF2B5EF4-FFF2-40B4-BE49-F238E27FC236}">
              <a16:creationId xmlns:a16="http://schemas.microsoft.com/office/drawing/2014/main" xmlns=""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0" name="210 CuadroTexto">
          <a:extLst>
            <a:ext uri="{FF2B5EF4-FFF2-40B4-BE49-F238E27FC236}">
              <a16:creationId xmlns:a16="http://schemas.microsoft.com/office/drawing/2014/main" xmlns=""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1" name="211 CuadroTexto">
          <a:extLst>
            <a:ext uri="{FF2B5EF4-FFF2-40B4-BE49-F238E27FC236}">
              <a16:creationId xmlns:a16="http://schemas.microsoft.com/office/drawing/2014/main" xmlns=""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2" name="212 CuadroTexto">
          <a:extLst>
            <a:ext uri="{FF2B5EF4-FFF2-40B4-BE49-F238E27FC236}">
              <a16:creationId xmlns:a16="http://schemas.microsoft.com/office/drawing/2014/main" xmlns=""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3" name="213 CuadroTexto">
          <a:extLst>
            <a:ext uri="{FF2B5EF4-FFF2-40B4-BE49-F238E27FC236}">
              <a16:creationId xmlns:a16="http://schemas.microsoft.com/office/drawing/2014/main" xmlns=""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4" name="214 CuadroTexto">
          <a:extLst>
            <a:ext uri="{FF2B5EF4-FFF2-40B4-BE49-F238E27FC236}">
              <a16:creationId xmlns:a16="http://schemas.microsoft.com/office/drawing/2014/main" xmlns=""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5" name="215 CuadroTexto">
          <a:extLst>
            <a:ext uri="{FF2B5EF4-FFF2-40B4-BE49-F238E27FC236}">
              <a16:creationId xmlns:a16="http://schemas.microsoft.com/office/drawing/2014/main" xmlns=""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6" name="216 CuadroTexto">
          <a:extLst>
            <a:ext uri="{FF2B5EF4-FFF2-40B4-BE49-F238E27FC236}">
              <a16:creationId xmlns:a16="http://schemas.microsoft.com/office/drawing/2014/main" xmlns=""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7" name="217 CuadroTexto">
          <a:extLst>
            <a:ext uri="{FF2B5EF4-FFF2-40B4-BE49-F238E27FC236}">
              <a16:creationId xmlns:a16="http://schemas.microsoft.com/office/drawing/2014/main" xmlns=""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8" name="218 CuadroTexto">
          <a:extLst>
            <a:ext uri="{FF2B5EF4-FFF2-40B4-BE49-F238E27FC236}">
              <a16:creationId xmlns:a16="http://schemas.microsoft.com/office/drawing/2014/main" xmlns=""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9" name="219 CuadroTexto">
          <a:extLst>
            <a:ext uri="{FF2B5EF4-FFF2-40B4-BE49-F238E27FC236}">
              <a16:creationId xmlns:a16="http://schemas.microsoft.com/office/drawing/2014/main" xmlns=""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0" name="220 CuadroTexto">
          <a:extLst>
            <a:ext uri="{FF2B5EF4-FFF2-40B4-BE49-F238E27FC236}">
              <a16:creationId xmlns:a16="http://schemas.microsoft.com/office/drawing/2014/main" xmlns=""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1" name="221 CuadroTexto">
          <a:extLst>
            <a:ext uri="{FF2B5EF4-FFF2-40B4-BE49-F238E27FC236}">
              <a16:creationId xmlns:a16="http://schemas.microsoft.com/office/drawing/2014/main" xmlns=""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2" name="222 CuadroTexto">
          <a:extLst>
            <a:ext uri="{FF2B5EF4-FFF2-40B4-BE49-F238E27FC236}">
              <a16:creationId xmlns:a16="http://schemas.microsoft.com/office/drawing/2014/main" xmlns=""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3" name="223 CuadroTexto">
          <a:extLst>
            <a:ext uri="{FF2B5EF4-FFF2-40B4-BE49-F238E27FC236}">
              <a16:creationId xmlns:a16="http://schemas.microsoft.com/office/drawing/2014/main" xmlns=""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4" name="224 CuadroTexto">
          <a:extLst>
            <a:ext uri="{FF2B5EF4-FFF2-40B4-BE49-F238E27FC236}">
              <a16:creationId xmlns:a16="http://schemas.microsoft.com/office/drawing/2014/main" xmlns=""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5" name="225 CuadroTexto">
          <a:extLst>
            <a:ext uri="{FF2B5EF4-FFF2-40B4-BE49-F238E27FC236}">
              <a16:creationId xmlns:a16="http://schemas.microsoft.com/office/drawing/2014/main" xmlns=""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6" name="226 CuadroTexto">
          <a:extLst>
            <a:ext uri="{FF2B5EF4-FFF2-40B4-BE49-F238E27FC236}">
              <a16:creationId xmlns:a16="http://schemas.microsoft.com/office/drawing/2014/main" xmlns=""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7" name="227 CuadroTexto">
          <a:extLst>
            <a:ext uri="{FF2B5EF4-FFF2-40B4-BE49-F238E27FC236}">
              <a16:creationId xmlns:a16="http://schemas.microsoft.com/office/drawing/2014/main" xmlns=""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8" name="228 CuadroTexto">
          <a:extLst>
            <a:ext uri="{FF2B5EF4-FFF2-40B4-BE49-F238E27FC236}">
              <a16:creationId xmlns:a16="http://schemas.microsoft.com/office/drawing/2014/main" xmlns=""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9" name="229 CuadroTexto">
          <a:extLst>
            <a:ext uri="{FF2B5EF4-FFF2-40B4-BE49-F238E27FC236}">
              <a16:creationId xmlns:a16="http://schemas.microsoft.com/office/drawing/2014/main" xmlns=""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0" name="230 CuadroTexto">
          <a:extLst>
            <a:ext uri="{FF2B5EF4-FFF2-40B4-BE49-F238E27FC236}">
              <a16:creationId xmlns:a16="http://schemas.microsoft.com/office/drawing/2014/main" xmlns=""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1" name="231 CuadroTexto">
          <a:extLst>
            <a:ext uri="{FF2B5EF4-FFF2-40B4-BE49-F238E27FC236}">
              <a16:creationId xmlns:a16="http://schemas.microsoft.com/office/drawing/2014/main" xmlns=""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2" name="232 CuadroTexto">
          <a:extLst>
            <a:ext uri="{FF2B5EF4-FFF2-40B4-BE49-F238E27FC236}">
              <a16:creationId xmlns:a16="http://schemas.microsoft.com/office/drawing/2014/main" xmlns=""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3" name="233 CuadroTexto">
          <a:extLst>
            <a:ext uri="{FF2B5EF4-FFF2-40B4-BE49-F238E27FC236}">
              <a16:creationId xmlns:a16="http://schemas.microsoft.com/office/drawing/2014/main" xmlns=""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4" name="234 CuadroTexto">
          <a:extLst>
            <a:ext uri="{FF2B5EF4-FFF2-40B4-BE49-F238E27FC236}">
              <a16:creationId xmlns:a16="http://schemas.microsoft.com/office/drawing/2014/main" xmlns=""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5" name="235 CuadroTexto">
          <a:extLst>
            <a:ext uri="{FF2B5EF4-FFF2-40B4-BE49-F238E27FC236}">
              <a16:creationId xmlns:a16="http://schemas.microsoft.com/office/drawing/2014/main" xmlns=""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6" name="236 CuadroTexto">
          <a:extLst>
            <a:ext uri="{FF2B5EF4-FFF2-40B4-BE49-F238E27FC236}">
              <a16:creationId xmlns:a16="http://schemas.microsoft.com/office/drawing/2014/main" xmlns=""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7" name="237 CuadroTexto">
          <a:extLst>
            <a:ext uri="{FF2B5EF4-FFF2-40B4-BE49-F238E27FC236}">
              <a16:creationId xmlns:a16="http://schemas.microsoft.com/office/drawing/2014/main" xmlns=""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8" name="238 CuadroTexto">
          <a:extLst>
            <a:ext uri="{FF2B5EF4-FFF2-40B4-BE49-F238E27FC236}">
              <a16:creationId xmlns:a16="http://schemas.microsoft.com/office/drawing/2014/main" xmlns=""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9" name="239 CuadroTexto">
          <a:extLst>
            <a:ext uri="{FF2B5EF4-FFF2-40B4-BE49-F238E27FC236}">
              <a16:creationId xmlns:a16="http://schemas.microsoft.com/office/drawing/2014/main" xmlns=""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0" name="240 CuadroTexto">
          <a:extLst>
            <a:ext uri="{FF2B5EF4-FFF2-40B4-BE49-F238E27FC236}">
              <a16:creationId xmlns:a16="http://schemas.microsoft.com/office/drawing/2014/main" xmlns=""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1" name="241 CuadroTexto">
          <a:extLst>
            <a:ext uri="{FF2B5EF4-FFF2-40B4-BE49-F238E27FC236}">
              <a16:creationId xmlns:a16="http://schemas.microsoft.com/office/drawing/2014/main" xmlns=""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2" name="242 CuadroTexto">
          <a:extLst>
            <a:ext uri="{FF2B5EF4-FFF2-40B4-BE49-F238E27FC236}">
              <a16:creationId xmlns:a16="http://schemas.microsoft.com/office/drawing/2014/main" xmlns=""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3" name="243 CuadroTexto">
          <a:extLst>
            <a:ext uri="{FF2B5EF4-FFF2-40B4-BE49-F238E27FC236}">
              <a16:creationId xmlns:a16="http://schemas.microsoft.com/office/drawing/2014/main" xmlns=""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4" name="244 CuadroTexto">
          <a:extLst>
            <a:ext uri="{FF2B5EF4-FFF2-40B4-BE49-F238E27FC236}">
              <a16:creationId xmlns:a16="http://schemas.microsoft.com/office/drawing/2014/main" xmlns=""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5" name="245 CuadroTexto">
          <a:extLst>
            <a:ext uri="{FF2B5EF4-FFF2-40B4-BE49-F238E27FC236}">
              <a16:creationId xmlns:a16="http://schemas.microsoft.com/office/drawing/2014/main" xmlns=""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6" name="246 CuadroTexto">
          <a:extLst>
            <a:ext uri="{FF2B5EF4-FFF2-40B4-BE49-F238E27FC236}">
              <a16:creationId xmlns:a16="http://schemas.microsoft.com/office/drawing/2014/main" xmlns=""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7" name="247 CuadroTexto">
          <a:extLst>
            <a:ext uri="{FF2B5EF4-FFF2-40B4-BE49-F238E27FC236}">
              <a16:creationId xmlns:a16="http://schemas.microsoft.com/office/drawing/2014/main" xmlns=""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8" name="248 CuadroTexto">
          <a:extLst>
            <a:ext uri="{FF2B5EF4-FFF2-40B4-BE49-F238E27FC236}">
              <a16:creationId xmlns:a16="http://schemas.microsoft.com/office/drawing/2014/main" xmlns=""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9" name="249 CuadroTexto">
          <a:extLst>
            <a:ext uri="{FF2B5EF4-FFF2-40B4-BE49-F238E27FC236}">
              <a16:creationId xmlns:a16="http://schemas.microsoft.com/office/drawing/2014/main" xmlns=""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0" name="250 CuadroTexto">
          <a:extLst>
            <a:ext uri="{FF2B5EF4-FFF2-40B4-BE49-F238E27FC236}">
              <a16:creationId xmlns:a16="http://schemas.microsoft.com/office/drawing/2014/main" xmlns=""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1" name="251 CuadroTexto">
          <a:extLst>
            <a:ext uri="{FF2B5EF4-FFF2-40B4-BE49-F238E27FC236}">
              <a16:creationId xmlns:a16="http://schemas.microsoft.com/office/drawing/2014/main" xmlns=""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2" name="252 CuadroTexto">
          <a:extLst>
            <a:ext uri="{FF2B5EF4-FFF2-40B4-BE49-F238E27FC236}">
              <a16:creationId xmlns:a16="http://schemas.microsoft.com/office/drawing/2014/main" xmlns=""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3" name="253 CuadroTexto">
          <a:extLst>
            <a:ext uri="{FF2B5EF4-FFF2-40B4-BE49-F238E27FC236}">
              <a16:creationId xmlns:a16="http://schemas.microsoft.com/office/drawing/2014/main" xmlns=""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4" name="254 CuadroTexto">
          <a:extLst>
            <a:ext uri="{FF2B5EF4-FFF2-40B4-BE49-F238E27FC236}">
              <a16:creationId xmlns:a16="http://schemas.microsoft.com/office/drawing/2014/main" xmlns=""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5" name="255 CuadroTexto">
          <a:extLst>
            <a:ext uri="{FF2B5EF4-FFF2-40B4-BE49-F238E27FC236}">
              <a16:creationId xmlns:a16="http://schemas.microsoft.com/office/drawing/2014/main" xmlns=""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6" name="256 CuadroTexto">
          <a:extLst>
            <a:ext uri="{FF2B5EF4-FFF2-40B4-BE49-F238E27FC236}">
              <a16:creationId xmlns:a16="http://schemas.microsoft.com/office/drawing/2014/main" xmlns=""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7" name="257 CuadroTexto">
          <a:extLst>
            <a:ext uri="{FF2B5EF4-FFF2-40B4-BE49-F238E27FC236}">
              <a16:creationId xmlns:a16="http://schemas.microsoft.com/office/drawing/2014/main" xmlns=""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8" name="258 CuadroTexto">
          <a:extLst>
            <a:ext uri="{FF2B5EF4-FFF2-40B4-BE49-F238E27FC236}">
              <a16:creationId xmlns:a16="http://schemas.microsoft.com/office/drawing/2014/main" xmlns=""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9" name="259 CuadroTexto">
          <a:extLst>
            <a:ext uri="{FF2B5EF4-FFF2-40B4-BE49-F238E27FC236}">
              <a16:creationId xmlns:a16="http://schemas.microsoft.com/office/drawing/2014/main" xmlns=""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0" name="260 CuadroTexto">
          <a:extLst>
            <a:ext uri="{FF2B5EF4-FFF2-40B4-BE49-F238E27FC236}">
              <a16:creationId xmlns:a16="http://schemas.microsoft.com/office/drawing/2014/main" xmlns=""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1" name="261 CuadroTexto">
          <a:extLst>
            <a:ext uri="{FF2B5EF4-FFF2-40B4-BE49-F238E27FC236}">
              <a16:creationId xmlns:a16="http://schemas.microsoft.com/office/drawing/2014/main" xmlns=""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2" name="262 CuadroTexto">
          <a:extLst>
            <a:ext uri="{FF2B5EF4-FFF2-40B4-BE49-F238E27FC236}">
              <a16:creationId xmlns:a16="http://schemas.microsoft.com/office/drawing/2014/main" xmlns=""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3" name="263 CuadroTexto">
          <a:extLst>
            <a:ext uri="{FF2B5EF4-FFF2-40B4-BE49-F238E27FC236}">
              <a16:creationId xmlns:a16="http://schemas.microsoft.com/office/drawing/2014/main" xmlns=""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4" name="264 CuadroTexto">
          <a:extLst>
            <a:ext uri="{FF2B5EF4-FFF2-40B4-BE49-F238E27FC236}">
              <a16:creationId xmlns:a16="http://schemas.microsoft.com/office/drawing/2014/main" xmlns=""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5" name="265 CuadroTexto">
          <a:extLst>
            <a:ext uri="{FF2B5EF4-FFF2-40B4-BE49-F238E27FC236}">
              <a16:creationId xmlns:a16="http://schemas.microsoft.com/office/drawing/2014/main" xmlns=""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6" name="266 CuadroTexto">
          <a:extLst>
            <a:ext uri="{FF2B5EF4-FFF2-40B4-BE49-F238E27FC236}">
              <a16:creationId xmlns:a16="http://schemas.microsoft.com/office/drawing/2014/main" xmlns=""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7" name="267 CuadroTexto">
          <a:extLst>
            <a:ext uri="{FF2B5EF4-FFF2-40B4-BE49-F238E27FC236}">
              <a16:creationId xmlns:a16="http://schemas.microsoft.com/office/drawing/2014/main" xmlns=""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8" name="268 CuadroTexto">
          <a:extLst>
            <a:ext uri="{FF2B5EF4-FFF2-40B4-BE49-F238E27FC236}">
              <a16:creationId xmlns:a16="http://schemas.microsoft.com/office/drawing/2014/main" xmlns="" id="{00000000-0008-0000-2000-00007A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9" name="269 CuadroTexto">
          <a:extLst>
            <a:ext uri="{FF2B5EF4-FFF2-40B4-BE49-F238E27FC236}">
              <a16:creationId xmlns:a16="http://schemas.microsoft.com/office/drawing/2014/main" xmlns="" id="{00000000-0008-0000-2000-00007B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0" name="270 CuadroTexto">
          <a:extLst>
            <a:ext uri="{FF2B5EF4-FFF2-40B4-BE49-F238E27FC236}">
              <a16:creationId xmlns:a16="http://schemas.microsoft.com/office/drawing/2014/main" xmlns="" id="{00000000-0008-0000-2000-00007C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1" name="271 CuadroTexto">
          <a:extLst>
            <a:ext uri="{FF2B5EF4-FFF2-40B4-BE49-F238E27FC236}">
              <a16:creationId xmlns:a16="http://schemas.microsoft.com/office/drawing/2014/main" xmlns="" id="{00000000-0008-0000-2000-00007D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2" name="272 CuadroTexto">
          <a:extLst>
            <a:ext uri="{FF2B5EF4-FFF2-40B4-BE49-F238E27FC236}">
              <a16:creationId xmlns:a16="http://schemas.microsoft.com/office/drawing/2014/main" xmlns="" id="{00000000-0008-0000-2000-00007E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3" name="273 CuadroTexto">
          <a:extLst>
            <a:ext uri="{FF2B5EF4-FFF2-40B4-BE49-F238E27FC236}">
              <a16:creationId xmlns:a16="http://schemas.microsoft.com/office/drawing/2014/main" xmlns="" id="{00000000-0008-0000-2000-00007F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4" name="274 CuadroTexto">
          <a:extLst>
            <a:ext uri="{FF2B5EF4-FFF2-40B4-BE49-F238E27FC236}">
              <a16:creationId xmlns:a16="http://schemas.microsoft.com/office/drawing/2014/main" xmlns="" id="{00000000-0008-0000-2000-000080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5" name="275 CuadroTexto">
          <a:extLst>
            <a:ext uri="{FF2B5EF4-FFF2-40B4-BE49-F238E27FC236}">
              <a16:creationId xmlns:a16="http://schemas.microsoft.com/office/drawing/2014/main" xmlns="" id="{00000000-0008-0000-2000-000081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6" name="276 CuadroTexto">
          <a:extLst>
            <a:ext uri="{FF2B5EF4-FFF2-40B4-BE49-F238E27FC236}">
              <a16:creationId xmlns:a16="http://schemas.microsoft.com/office/drawing/2014/main" xmlns="" id="{00000000-0008-0000-2000-000082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7" name="277 CuadroTexto">
          <a:extLst>
            <a:ext uri="{FF2B5EF4-FFF2-40B4-BE49-F238E27FC236}">
              <a16:creationId xmlns:a16="http://schemas.microsoft.com/office/drawing/2014/main" xmlns="" id="{00000000-0008-0000-2000-000083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8" name="278 CuadroTexto">
          <a:extLst>
            <a:ext uri="{FF2B5EF4-FFF2-40B4-BE49-F238E27FC236}">
              <a16:creationId xmlns:a16="http://schemas.microsoft.com/office/drawing/2014/main" xmlns="" id="{00000000-0008-0000-2000-000084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9" name="279 CuadroTexto">
          <a:extLst>
            <a:ext uri="{FF2B5EF4-FFF2-40B4-BE49-F238E27FC236}">
              <a16:creationId xmlns:a16="http://schemas.microsoft.com/office/drawing/2014/main" xmlns="" id="{00000000-0008-0000-2000-000085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0" name="280 CuadroTexto">
          <a:extLst>
            <a:ext uri="{FF2B5EF4-FFF2-40B4-BE49-F238E27FC236}">
              <a16:creationId xmlns:a16="http://schemas.microsoft.com/office/drawing/2014/main" xmlns="" id="{00000000-0008-0000-2000-000086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1" name="281 CuadroTexto">
          <a:extLst>
            <a:ext uri="{FF2B5EF4-FFF2-40B4-BE49-F238E27FC236}">
              <a16:creationId xmlns:a16="http://schemas.microsoft.com/office/drawing/2014/main" xmlns="" id="{00000000-0008-0000-2000-000087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2" name="282 CuadroTexto">
          <a:extLst>
            <a:ext uri="{FF2B5EF4-FFF2-40B4-BE49-F238E27FC236}">
              <a16:creationId xmlns:a16="http://schemas.microsoft.com/office/drawing/2014/main" xmlns="" id="{00000000-0008-0000-2000-000088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3" name="283 CuadroTexto">
          <a:extLst>
            <a:ext uri="{FF2B5EF4-FFF2-40B4-BE49-F238E27FC236}">
              <a16:creationId xmlns:a16="http://schemas.microsoft.com/office/drawing/2014/main" xmlns="" id="{00000000-0008-0000-2000-000089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4" name="284 CuadroTexto">
          <a:extLst>
            <a:ext uri="{FF2B5EF4-FFF2-40B4-BE49-F238E27FC236}">
              <a16:creationId xmlns:a16="http://schemas.microsoft.com/office/drawing/2014/main" xmlns="" id="{00000000-0008-0000-2000-00008A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5" name="285 CuadroTexto">
          <a:extLst>
            <a:ext uri="{FF2B5EF4-FFF2-40B4-BE49-F238E27FC236}">
              <a16:creationId xmlns:a16="http://schemas.microsoft.com/office/drawing/2014/main" xmlns=""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6" name="286 CuadroTexto">
          <a:extLst>
            <a:ext uri="{FF2B5EF4-FFF2-40B4-BE49-F238E27FC236}">
              <a16:creationId xmlns:a16="http://schemas.microsoft.com/office/drawing/2014/main" xmlns=""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7" name="287 CuadroTexto">
          <a:extLst>
            <a:ext uri="{FF2B5EF4-FFF2-40B4-BE49-F238E27FC236}">
              <a16:creationId xmlns:a16="http://schemas.microsoft.com/office/drawing/2014/main" xmlns=""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8" name="288 CuadroTexto">
          <a:extLst>
            <a:ext uri="{FF2B5EF4-FFF2-40B4-BE49-F238E27FC236}">
              <a16:creationId xmlns:a16="http://schemas.microsoft.com/office/drawing/2014/main" xmlns=""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9" name="289 CuadroTexto">
          <a:extLst>
            <a:ext uri="{FF2B5EF4-FFF2-40B4-BE49-F238E27FC236}">
              <a16:creationId xmlns:a16="http://schemas.microsoft.com/office/drawing/2014/main" xmlns=""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0" name="290 CuadroTexto">
          <a:extLst>
            <a:ext uri="{FF2B5EF4-FFF2-40B4-BE49-F238E27FC236}">
              <a16:creationId xmlns:a16="http://schemas.microsoft.com/office/drawing/2014/main" xmlns=""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1" name="291 CuadroTexto">
          <a:extLst>
            <a:ext uri="{FF2B5EF4-FFF2-40B4-BE49-F238E27FC236}">
              <a16:creationId xmlns:a16="http://schemas.microsoft.com/office/drawing/2014/main" xmlns=""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2" name="292 CuadroTexto">
          <a:extLst>
            <a:ext uri="{FF2B5EF4-FFF2-40B4-BE49-F238E27FC236}">
              <a16:creationId xmlns:a16="http://schemas.microsoft.com/office/drawing/2014/main" xmlns=""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3" name="293 CuadroTexto">
          <a:extLst>
            <a:ext uri="{FF2B5EF4-FFF2-40B4-BE49-F238E27FC236}">
              <a16:creationId xmlns:a16="http://schemas.microsoft.com/office/drawing/2014/main" xmlns=""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4" name="294 CuadroTexto">
          <a:extLst>
            <a:ext uri="{FF2B5EF4-FFF2-40B4-BE49-F238E27FC236}">
              <a16:creationId xmlns:a16="http://schemas.microsoft.com/office/drawing/2014/main" xmlns=""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5" name="295 CuadroTexto">
          <a:extLst>
            <a:ext uri="{FF2B5EF4-FFF2-40B4-BE49-F238E27FC236}">
              <a16:creationId xmlns:a16="http://schemas.microsoft.com/office/drawing/2014/main" xmlns=""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6" name="296 CuadroTexto">
          <a:extLst>
            <a:ext uri="{FF2B5EF4-FFF2-40B4-BE49-F238E27FC236}">
              <a16:creationId xmlns:a16="http://schemas.microsoft.com/office/drawing/2014/main" xmlns=""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7" name="17 CuadroTexto">
          <a:extLst>
            <a:ext uri="{FF2B5EF4-FFF2-40B4-BE49-F238E27FC236}">
              <a16:creationId xmlns:a16="http://schemas.microsoft.com/office/drawing/2014/main" xmlns=""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8" name="90 CuadroTexto">
          <a:extLst>
            <a:ext uri="{FF2B5EF4-FFF2-40B4-BE49-F238E27FC236}">
              <a16:creationId xmlns:a16="http://schemas.microsoft.com/office/drawing/2014/main" xmlns="" id="{00000000-0008-0000-2000-000098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9" name="91 CuadroTexto">
          <a:extLst>
            <a:ext uri="{FF2B5EF4-FFF2-40B4-BE49-F238E27FC236}">
              <a16:creationId xmlns:a16="http://schemas.microsoft.com/office/drawing/2014/main" xmlns="" id="{00000000-0008-0000-2000-000099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0" name="92 CuadroTexto">
          <a:extLst>
            <a:ext uri="{FF2B5EF4-FFF2-40B4-BE49-F238E27FC236}">
              <a16:creationId xmlns:a16="http://schemas.microsoft.com/office/drawing/2014/main" xmlns="" id="{00000000-0008-0000-2000-00009A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1" name="93 CuadroTexto">
          <a:extLst>
            <a:ext uri="{FF2B5EF4-FFF2-40B4-BE49-F238E27FC236}">
              <a16:creationId xmlns:a16="http://schemas.microsoft.com/office/drawing/2014/main" xmlns="" id="{00000000-0008-0000-2000-00009B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2" name="94 CuadroTexto">
          <a:extLst>
            <a:ext uri="{FF2B5EF4-FFF2-40B4-BE49-F238E27FC236}">
              <a16:creationId xmlns:a16="http://schemas.microsoft.com/office/drawing/2014/main" xmlns="" id="{00000000-0008-0000-2000-00009C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3" name="95 CuadroTexto">
          <a:extLst>
            <a:ext uri="{FF2B5EF4-FFF2-40B4-BE49-F238E27FC236}">
              <a16:creationId xmlns:a16="http://schemas.microsoft.com/office/drawing/2014/main" xmlns="" id="{00000000-0008-0000-2000-00009D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4" name="96 CuadroTexto">
          <a:extLst>
            <a:ext uri="{FF2B5EF4-FFF2-40B4-BE49-F238E27FC236}">
              <a16:creationId xmlns:a16="http://schemas.microsoft.com/office/drawing/2014/main" xmlns="" id="{00000000-0008-0000-2000-00009E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5" name="97 CuadroTexto">
          <a:extLst>
            <a:ext uri="{FF2B5EF4-FFF2-40B4-BE49-F238E27FC236}">
              <a16:creationId xmlns:a16="http://schemas.microsoft.com/office/drawing/2014/main" xmlns="" id="{00000000-0008-0000-2000-00009F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6" name="98 CuadroTexto">
          <a:extLst>
            <a:ext uri="{FF2B5EF4-FFF2-40B4-BE49-F238E27FC236}">
              <a16:creationId xmlns:a16="http://schemas.microsoft.com/office/drawing/2014/main" xmlns="" id="{00000000-0008-0000-2000-0000A0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7" name="99 CuadroTexto">
          <a:extLst>
            <a:ext uri="{FF2B5EF4-FFF2-40B4-BE49-F238E27FC236}">
              <a16:creationId xmlns:a16="http://schemas.microsoft.com/office/drawing/2014/main" xmlns="" id="{00000000-0008-0000-2000-0000A1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8" name="100 CuadroTexto">
          <a:extLst>
            <a:ext uri="{FF2B5EF4-FFF2-40B4-BE49-F238E27FC236}">
              <a16:creationId xmlns:a16="http://schemas.microsoft.com/office/drawing/2014/main" xmlns="" id="{00000000-0008-0000-2000-0000A2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9" name="101 CuadroTexto">
          <a:extLst>
            <a:ext uri="{FF2B5EF4-FFF2-40B4-BE49-F238E27FC236}">
              <a16:creationId xmlns:a16="http://schemas.microsoft.com/office/drawing/2014/main" xmlns="" id="{00000000-0008-0000-2000-0000A3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0" name="118 CuadroTexto">
          <a:extLst>
            <a:ext uri="{FF2B5EF4-FFF2-40B4-BE49-F238E27FC236}">
              <a16:creationId xmlns:a16="http://schemas.microsoft.com/office/drawing/2014/main" xmlns=""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1" name="119 CuadroTexto">
          <a:extLst>
            <a:ext uri="{FF2B5EF4-FFF2-40B4-BE49-F238E27FC236}">
              <a16:creationId xmlns:a16="http://schemas.microsoft.com/office/drawing/2014/main" xmlns=""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2" name="120 CuadroTexto">
          <a:extLst>
            <a:ext uri="{FF2B5EF4-FFF2-40B4-BE49-F238E27FC236}">
              <a16:creationId xmlns:a16="http://schemas.microsoft.com/office/drawing/2014/main" xmlns=""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3" name="121 CuadroTexto">
          <a:extLst>
            <a:ext uri="{FF2B5EF4-FFF2-40B4-BE49-F238E27FC236}">
              <a16:creationId xmlns:a16="http://schemas.microsoft.com/office/drawing/2014/main" xmlns=""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4" name="122 CuadroTexto">
          <a:extLst>
            <a:ext uri="{FF2B5EF4-FFF2-40B4-BE49-F238E27FC236}">
              <a16:creationId xmlns:a16="http://schemas.microsoft.com/office/drawing/2014/main" xmlns=""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5" name="123 CuadroTexto">
          <a:extLst>
            <a:ext uri="{FF2B5EF4-FFF2-40B4-BE49-F238E27FC236}">
              <a16:creationId xmlns:a16="http://schemas.microsoft.com/office/drawing/2014/main" xmlns=""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6" name="124 CuadroTexto">
          <a:extLst>
            <a:ext uri="{FF2B5EF4-FFF2-40B4-BE49-F238E27FC236}">
              <a16:creationId xmlns:a16="http://schemas.microsoft.com/office/drawing/2014/main" xmlns=""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7" name="125 CuadroTexto">
          <a:extLst>
            <a:ext uri="{FF2B5EF4-FFF2-40B4-BE49-F238E27FC236}">
              <a16:creationId xmlns:a16="http://schemas.microsoft.com/office/drawing/2014/main" xmlns=""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8" name="143 CuadroTexto">
          <a:extLst>
            <a:ext uri="{FF2B5EF4-FFF2-40B4-BE49-F238E27FC236}">
              <a16:creationId xmlns:a16="http://schemas.microsoft.com/office/drawing/2014/main" xmlns=""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9" name="144 CuadroTexto">
          <a:extLst>
            <a:ext uri="{FF2B5EF4-FFF2-40B4-BE49-F238E27FC236}">
              <a16:creationId xmlns:a16="http://schemas.microsoft.com/office/drawing/2014/main" xmlns=""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0" name="145 CuadroTexto">
          <a:extLst>
            <a:ext uri="{FF2B5EF4-FFF2-40B4-BE49-F238E27FC236}">
              <a16:creationId xmlns:a16="http://schemas.microsoft.com/office/drawing/2014/main" xmlns=""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1" name="146 CuadroTexto">
          <a:extLst>
            <a:ext uri="{FF2B5EF4-FFF2-40B4-BE49-F238E27FC236}">
              <a16:creationId xmlns:a16="http://schemas.microsoft.com/office/drawing/2014/main" xmlns=""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2" name="147 CuadroTexto">
          <a:extLst>
            <a:ext uri="{FF2B5EF4-FFF2-40B4-BE49-F238E27FC236}">
              <a16:creationId xmlns:a16="http://schemas.microsoft.com/office/drawing/2014/main" xmlns=""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3" name="148 CuadroTexto">
          <a:extLst>
            <a:ext uri="{FF2B5EF4-FFF2-40B4-BE49-F238E27FC236}">
              <a16:creationId xmlns:a16="http://schemas.microsoft.com/office/drawing/2014/main" xmlns=""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4" name="149 CuadroTexto">
          <a:extLst>
            <a:ext uri="{FF2B5EF4-FFF2-40B4-BE49-F238E27FC236}">
              <a16:creationId xmlns:a16="http://schemas.microsoft.com/office/drawing/2014/main" xmlns=""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5" name="150 CuadroTexto">
          <a:extLst>
            <a:ext uri="{FF2B5EF4-FFF2-40B4-BE49-F238E27FC236}">
              <a16:creationId xmlns:a16="http://schemas.microsoft.com/office/drawing/2014/main" xmlns=""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6" name="151 CuadroTexto">
          <a:extLst>
            <a:ext uri="{FF2B5EF4-FFF2-40B4-BE49-F238E27FC236}">
              <a16:creationId xmlns:a16="http://schemas.microsoft.com/office/drawing/2014/main" xmlns=""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7" name="152 CuadroTexto">
          <a:extLst>
            <a:ext uri="{FF2B5EF4-FFF2-40B4-BE49-F238E27FC236}">
              <a16:creationId xmlns:a16="http://schemas.microsoft.com/office/drawing/2014/main" xmlns=""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8" name="153 CuadroTexto">
          <a:extLst>
            <a:ext uri="{FF2B5EF4-FFF2-40B4-BE49-F238E27FC236}">
              <a16:creationId xmlns:a16="http://schemas.microsoft.com/office/drawing/2014/main" xmlns=""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9" name="154 CuadroTexto">
          <a:extLst>
            <a:ext uri="{FF2B5EF4-FFF2-40B4-BE49-F238E27FC236}">
              <a16:creationId xmlns:a16="http://schemas.microsoft.com/office/drawing/2014/main" xmlns=""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0" name="155 CuadroTexto">
          <a:extLst>
            <a:ext uri="{FF2B5EF4-FFF2-40B4-BE49-F238E27FC236}">
              <a16:creationId xmlns:a16="http://schemas.microsoft.com/office/drawing/2014/main" xmlns=""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1" name="156 CuadroTexto">
          <a:extLst>
            <a:ext uri="{FF2B5EF4-FFF2-40B4-BE49-F238E27FC236}">
              <a16:creationId xmlns:a16="http://schemas.microsoft.com/office/drawing/2014/main" xmlns=""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2" name="157 CuadroTexto">
          <a:extLst>
            <a:ext uri="{FF2B5EF4-FFF2-40B4-BE49-F238E27FC236}">
              <a16:creationId xmlns:a16="http://schemas.microsoft.com/office/drawing/2014/main" xmlns=""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3" name="158 CuadroTexto">
          <a:extLst>
            <a:ext uri="{FF2B5EF4-FFF2-40B4-BE49-F238E27FC236}">
              <a16:creationId xmlns:a16="http://schemas.microsoft.com/office/drawing/2014/main" xmlns=""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4" name="159 CuadroTexto">
          <a:extLst>
            <a:ext uri="{FF2B5EF4-FFF2-40B4-BE49-F238E27FC236}">
              <a16:creationId xmlns:a16="http://schemas.microsoft.com/office/drawing/2014/main" xmlns=""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5" name="160 CuadroTexto">
          <a:extLst>
            <a:ext uri="{FF2B5EF4-FFF2-40B4-BE49-F238E27FC236}">
              <a16:creationId xmlns:a16="http://schemas.microsoft.com/office/drawing/2014/main" xmlns=""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6" name="161 CuadroTexto">
          <a:extLst>
            <a:ext uri="{FF2B5EF4-FFF2-40B4-BE49-F238E27FC236}">
              <a16:creationId xmlns:a16="http://schemas.microsoft.com/office/drawing/2014/main" xmlns=""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7" name="162 CuadroTexto">
          <a:extLst>
            <a:ext uri="{FF2B5EF4-FFF2-40B4-BE49-F238E27FC236}">
              <a16:creationId xmlns:a16="http://schemas.microsoft.com/office/drawing/2014/main" xmlns=""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8" name="163 CuadroTexto">
          <a:extLst>
            <a:ext uri="{FF2B5EF4-FFF2-40B4-BE49-F238E27FC236}">
              <a16:creationId xmlns:a16="http://schemas.microsoft.com/office/drawing/2014/main" xmlns=""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9" name="164 CuadroTexto">
          <a:extLst>
            <a:ext uri="{FF2B5EF4-FFF2-40B4-BE49-F238E27FC236}">
              <a16:creationId xmlns:a16="http://schemas.microsoft.com/office/drawing/2014/main" xmlns=""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0" name="165 CuadroTexto">
          <a:extLst>
            <a:ext uri="{FF2B5EF4-FFF2-40B4-BE49-F238E27FC236}">
              <a16:creationId xmlns:a16="http://schemas.microsoft.com/office/drawing/2014/main" xmlns=""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1" name="166 CuadroTexto">
          <a:extLst>
            <a:ext uri="{FF2B5EF4-FFF2-40B4-BE49-F238E27FC236}">
              <a16:creationId xmlns:a16="http://schemas.microsoft.com/office/drawing/2014/main" xmlns=""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2" name="167 CuadroTexto">
          <a:extLst>
            <a:ext uri="{FF2B5EF4-FFF2-40B4-BE49-F238E27FC236}">
              <a16:creationId xmlns:a16="http://schemas.microsoft.com/office/drawing/2014/main" xmlns=""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3" name="168 CuadroTexto">
          <a:extLst>
            <a:ext uri="{FF2B5EF4-FFF2-40B4-BE49-F238E27FC236}">
              <a16:creationId xmlns:a16="http://schemas.microsoft.com/office/drawing/2014/main" xmlns=""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4" name="169 CuadroTexto">
          <a:extLst>
            <a:ext uri="{FF2B5EF4-FFF2-40B4-BE49-F238E27FC236}">
              <a16:creationId xmlns:a16="http://schemas.microsoft.com/office/drawing/2014/main" xmlns=""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5" name="170 CuadroTexto">
          <a:extLst>
            <a:ext uri="{FF2B5EF4-FFF2-40B4-BE49-F238E27FC236}">
              <a16:creationId xmlns:a16="http://schemas.microsoft.com/office/drawing/2014/main" xmlns=""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6" name="171 CuadroTexto">
          <a:extLst>
            <a:ext uri="{FF2B5EF4-FFF2-40B4-BE49-F238E27FC236}">
              <a16:creationId xmlns:a16="http://schemas.microsoft.com/office/drawing/2014/main" xmlns=""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7" name="172 CuadroTexto">
          <a:extLst>
            <a:ext uri="{FF2B5EF4-FFF2-40B4-BE49-F238E27FC236}">
              <a16:creationId xmlns:a16="http://schemas.microsoft.com/office/drawing/2014/main" xmlns=""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8" name="173 CuadroTexto">
          <a:extLst>
            <a:ext uri="{FF2B5EF4-FFF2-40B4-BE49-F238E27FC236}">
              <a16:creationId xmlns:a16="http://schemas.microsoft.com/office/drawing/2014/main" xmlns=""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9" name="174 CuadroTexto">
          <a:extLst>
            <a:ext uri="{FF2B5EF4-FFF2-40B4-BE49-F238E27FC236}">
              <a16:creationId xmlns:a16="http://schemas.microsoft.com/office/drawing/2014/main" xmlns=""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0" name="175 CuadroTexto">
          <a:extLst>
            <a:ext uri="{FF2B5EF4-FFF2-40B4-BE49-F238E27FC236}">
              <a16:creationId xmlns:a16="http://schemas.microsoft.com/office/drawing/2014/main" xmlns=""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1" name="176 CuadroTexto">
          <a:extLst>
            <a:ext uri="{FF2B5EF4-FFF2-40B4-BE49-F238E27FC236}">
              <a16:creationId xmlns:a16="http://schemas.microsoft.com/office/drawing/2014/main" xmlns=""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2" name="177 CuadroTexto">
          <a:extLst>
            <a:ext uri="{FF2B5EF4-FFF2-40B4-BE49-F238E27FC236}">
              <a16:creationId xmlns:a16="http://schemas.microsoft.com/office/drawing/2014/main" xmlns=""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3" name="178 CuadroTexto">
          <a:extLst>
            <a:ext uri="{FF2B5EF4-FFF2-40B4-BE49-F238E27FC236}">
              <a16:creationId xmlns:a16="http://schemas.microsoft.com/office/drawing/2014/main" xmlns=""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4" name="179 CuadroTexto">
          <a:extLst>
            <a:ext uri="{FF2B5EF4-FFF2-40B4-BE49-F238E27FC236}">
              <a16:creationId xmlns:a16="http://schemas.microsoft.com/office/drawing/2014/main" xmlns=""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5" name="180 CuadroTexto">
          <a:extLst>
            <a:ext uri="{FF2B5EF4-FFF2-40B4-BE49-F238E27FC236}">
              <a16:creationId xmlns:a16="http://schemas.microsoft.com/office/drawing/2014/main" xmlns=""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6" name="181 CuadroTexto">
          <a:extLst>
            <a:ext uri="{FF2B5EF4-FFF2-40B4-BE49-F238E27FC236}">
              <a16:creationId xmlns:a16="http://schemas.microsoft.com/office/drawing/2014/main" xmlns=""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7" name="182 CuadroTexto">
          <a:extLst>
            <a:ext uri="{FF2B5EF4-FFF2-40B4-BE49-F238E27FC236}">
              <a16:creationId xmlns:a16="http://schemas.microsoft.com/office/drawing/2014/main" xmlns=""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8" name="183 CuadroTexto">
          <a:extLst>
            <a:ext uri="{FF2B5EF4-FFF2-40B4-BE49-F238E27FC236}">
              <a16:creationId xmlns:a16="http://schemas.microsoft.com/office/drawing/2014/main" xmlns=""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9" name="184 CuadroTexto">
          <a:extLst>
            <a:ext uri="{FF2B5EF4-FFF2-40B4-BE49-F238E27FC236}">
              <a16:creationId xmlns:a16="http://schemas.microsoft.com/office/drawing/2014/main" xmlns=""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0" name="185 CuadroTexto">
          <a:extLst>
            <a:ext uri="{FF2B5EF4-FFF2-40B4-BE49-F238E27FC236}">
              <a16:creationId xmlns:a16="http://schemas.microsoft.com/office/drawing/2014/main" xmlns=""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1" name="186 CuadroTexto">
          <a:extLst>
            <a:ext uri="{FF2B5EF4-FFF2-40B4-BE49-F238E27FC236}">
              <a16:creationId xmlns:a16="http://schemas.microsoft.com/office/drawing/2014/main" xmlns=""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2" name="187 CuadroTexto">
          <a:extLst>
            <a:ext uri="{FF2B5EF4-FFF2-40B4-BE49-F238E27FC236}">
              <a16:creationId xmlns:a16="http://schemas.microsoft.com/office/drawing/2014/main" xmlns=""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3" name="188 CuadroTexto">
          <a:extLst>
            <a:ext uri="{FF2B5EF4-FFF2-40B4-BE49-F238E27FC236}">
              <a16:creationId xmlns:a16="http://schemas.microsoft.com/office/drawing/2014/main" xmlns=""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4" name="189 CuadroTexto">
          <a:extLst>
            <a:ext uri="{FF2B5EF4-FFF2-40B4-BE49-F238E27FC236}">
              <a16:creationId xmlns:a16="http://schemas.microsoft.com/office/drawing/2014/main" xmlns=""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5" name="190 CuadroTexto">
          <a:extLst>
            <a:ext uri="{FF2B5EF4-FFF2-40B4-BE49-F238E27FC236}">
              <a16:creationId xmlns:a16="http://schemas.microsoft.com/office/drawing/2014/main" xmlns=""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6" name="191 CuadroTexto">
          <a:extLst>
            <a:ext uri="{FF2B5EF4-FFF2-40B4-BE49-F238E27FC236}">
              <a16:creationId xmlns:a16="http://schemas.microsoft.com/office/drawing/2014/main" xmlns=""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7" name="192 CuadroTexto">
          <a:extLst>
            <a:ext uri="{FF2B5EF4-FFF2-40B4-BE49-F238E27FC236}">
              <a16:creationId xmlns:a16="http://schemas.microsoft.com/office/drawing/2014/main" xmlns=""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8" name="193 CuadroTexto">
          <a:extLst>
            <a:ext uri="{FF2B5EF4-FFF2-40B4-BE49-F238E27FC236}">
              <a16:creationId xmlns:a16="http://schemas.microsoft.com/office/drawing/2014/main" xmlns=""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9" name="194 CuadroTexto">
          <a:extLst>
            <a:ext uri="{FF2B5EF4-FFF2-40B4-BE49-F238E27FC236}">
              <a16:creationId xmlns:a16="http://schemas.microsoft.com/office/drawing/2014/main" xmlns=""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0" name="195 CuadroTexto">
          <a:extLst>
            <a:ext uri="{FF2B5EF4-FFF2-40B4-BE49-F238E27FC236}">
              <a16:creationId xmlns:a16="http://schemas.microsoft.com/office/drawing/2014/main" xmlns=""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1" name="196 CuadroTexto">
          <a:extLst>
            <a:ext uri="{FF2B5EF4-FFF2-40B4-BE49-F238E27FC236}">
              <a16:creationId xmlns:a16="http://schemas.microsoft.com/office/drawing/2014/main" xmlns=""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2" name="197 CuadroTexto">
          <a:extLst>
            <a:ext uri="{FF2B5EF4-FFF2-40B4-BE49-F238E27FC236}">
              <a16:creationId xmlns:a16="http://schemas.microsoft.com/office/drawing/2014/main" xmlns=""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3" name="198 CuadroTexto">
          <a:extLst>
            <a:ext uri="{FF2B5EF4-FFF2-40B4-BE49-F238E27FC236}">
              <a16:creationId xmlns:a16="http://schemas.microsoft.com/office/drawing/2014/main" xmlns=""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4" name="199 CuadroTexto">
          <a:extLst>
            <a:ext uri="{FF2B5EF4-FFF2-40B4-BE49-F238E27FC236}">
              <a16:creationId xmlns:a16="http://schemas.microsoft.com/office/drawing/2014/main" xmlns=""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5" name="200 CuadroTexto">
          <a:extLst>
            <a:ext uri="{FF2B5EF4-FFF2-40B4-BE49-F238E27FC236}">
              <a16:creationId xmlns:a16="http://schemas.microsoft.com/office/drawing/2014/main" xmlns=""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6" name="201 CuadroTexto">
          <a:extLst>
            <a:ext uri="{FF2B5EF4-FFF2-40B4-BE49-F238E27FC236}">
              <a16:creationId xmlns:a16="http://schemas.microsoft.com/office/drawing/2014/main" xmlns=""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7" name="202 CuadroTexto">
          <a:extLst>
            <a:ext uri="{FF2B5EF4-FFF2-40B4-BE49-F238E27FC236}">
              <a16:creationId xmlns:a16="http://schemas.microsoft.com/office/drawing/2014/main" xmlns=""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8" name="203 CuadroTexto">
          <a:extLst>
            <a:ext uri="{FF2B5EF4-FFF2-40B4-BE49-F238E27FC236}">
              <a16:creationId xmlns:a16="http://schemas.microsoft.com/office/drawing/2014/main" xmlns=""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9" name="204 CuadroTexto">
          <a:extLst>
            <a:ext uri="{FF2B5EF4-FFF2-40B4-BE49-F238E27FC236}">
              <a16:creationId xmlns:a16="http://schemas.microsoft.com/office/drawing/2014/main" xmlns=""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0" name="205 CuadroTexto">
          <a:extLst>
            <a:ext uri="{FF2B5EF4-FFF2-40B4-BE49-F238E27FC236}">
              <a16:creationId xmlns:a16="http://schemas.microsoft.com/office/drawing/2014/main" xmlns=""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1" name="206 CuadroTexto">
          <a:extLst>
            <a:ext uri="{FF2B5EF4-FFF2-40B4-BE49-F238E27FC236}">
              <a16:creationId xmlns:a16="http://schemas.microsoft.com/office/drawing/2014/main" xmlns=""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2" name="207 CuadroTexto">
          <a:extLst>
            <a:ext uri="{FF2B5EF4-FFF2-40B4-BE49-F238E27FC236}">
              <a16:creationId xmlns:a16="http://schemas.microsoft.com/office/drawing/2014/main" xmlns=""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3" name="208 CuadroTexto">
          <a:extLst>
            <a:ext uri="{FF2B5EF4-FFF2-40B4-BE49-F238E27FC236}">
              <a16:creationId xmlns:a16="http://schemas.microsoft.com/office/drawing/2014/main" xmlns=""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4" name="209 CuadroTexto">
          <a:extLst>
            <a:ext uri="{FF2B5EF4-FFF2-40B4-BE49-F238E27FC236}">
              <a16:creationId xmlns:a16="http://schemas.microsoft.com/office/drawing/2014/main" xmlns=""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5" name="210 CuadroTexto">
          <a:extLst>
            <a:ext uri="{FF2B5EF4-FFF2-40B4-BE49-F238E27FC236}">
              <a16:creationId xmlns:a16="http://schemas.microsoft.com/office/drawing/2014/main" xmlns=""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6" name="211 CuadroTexto">
          <a:extLst>
            <a:ext uri="{FF2B5EF4-FFF2-40B4-BE49-F238E27FC236}">
              <a16:creationId xmlns:a16="http://schemas.microsoft.com/office/drawing/2014/main" xmlns=""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7" name="212 CuadroTexto">
          <a:extLst>
            <a:ext uri="{FF2B5EF4-FFF2-40B4-BE49-F238E27FC236}">
              <a16:creationId xmlns:a16="http://schemas.microsoft.com/office/drawing/2014/main" xmlns=""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8" name="213 CuadroTexto">
          <a:extLst>
            <a:ext uri="{FF2B5EF4-FFF2-40B4-BE49-F238E27FC236}">
              <a16:creationId xmlns:a16="http://schemas.microsoft.com/office/drawing/2014/main" xmlns=""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9" name="214 CuadroTexto">
          <a:extLst>
            <a:ext uri="{FF2B5EF4-FFF2-40B4-BE49-F238E27FC236}">
              <a16:creationId xmlns:a16="http://schemas.microsoft.com/office/drawing/2014/main" xmlns=""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0" name="215 CuadroTexto">
          <a:extLst>
            <a:ext uri="{FF2B5EF4-FFF2-40B4-BE49-F238E27FC236}">
              <a16:creationId xmlns:a16="http://schemas.microsoft.com/office/drawing/2014/main" xmlns=""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1" name="216 CuadroTexto">
          <a:extLst>
            <a:ext uri="{FF2B5EF4-FFF2-40B4-BE49-F238E27FC236}">
              <a16:creationId xmlns:a16="http://schemas.microsoft.com/office/drawing/2014/main" xmlns=""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2" name="217 CuadroTexto">
          <a:extLst>
            <a:ext uri="{FF2B5EF4-FFF2-40B4-BE49-F238E27FC236}">
              <a16:creationId xmlns:a16="http://schemas.microsoft.com/office/drawing/2014/main" xmlns=""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3" name="218 CuadroTexto">
          <a:extLst>
            <a:ext uri="{FF2B5EF4-FFF2-40B4-BE49-F238E27FC236}">
              <a16:creationId xmlns:a16="http://schemas.microsoft.com/office/drawing/2014/main" xmlns=""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4" name="219 CuadroTexto">
          <a:extLst>
            <a:ext uri="{FF2B5EF4-FFF2-40B4-BE49-F238E27FC236}">
              <a16:creationId xmlns:a16="http://schemas.microsoft.com/office/drawing/2014/main" xmlns=""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5" name="220 CuadroTexto">
          <a:extLst>
            <a:ext uri="{FF2B5EF4-FFF2-40B4-BE49-F238E27FC236}">
              <a16:creationId xmlns:a16="http://schemas.microsoft.com/office/drawing/2014/main" xmlns=""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6" name="221 CuadroTexto">
          <a:extLst>
            <a:ext uri="{FF2B5EF4-FFF2-40B4-BE49-F238E27FC236}">
              <a16:creationId xmlns:a16="http://schemas.microsoft.com/office/drawing/2014/main" xmlns=""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7" name="222 CuadroTexto">
          <a:extLst>
            <a:ext uri="{FF2B5EF4-FFF2-40B4-BE49-F238E27FC236}">
              <a16:creationId xmlns:a16="http://schemas.microsoft.com/office/drawing/2014/main" xmlns=""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8" name="223 CuadroTexto">
          <a:extLst>
            <a:ext uri="{FF2B5EF4-FFF2-40B4-BE49-F238E27FC236}">
              <a16:creationId xmlns:a16="http://schemas.microsoft.com/office/drawing/2014/main" xmlns=""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9" name="224 CuadroTexto">
          <a:extLst>
            <a:ext uri="{FF2B5EF4-FFF2-40B4-BE49-F238E27FC236}">
              <a16:creationId xmlns:a16="http://schemas.microsoft.com/office/drawing/2014/main" xmlns=""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0" name="225 CuadroTexto">
          <a:extLst>
            <a:ext uri="{FF2B5EF4-FFF2-40B4-BE49-F238E27FC236}">
              <a16:creationId xmlns:a16="http://schemas.microsoft.com/office/drawing/2014/main" xmlns=""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1" name="226 CuadroTexto">
          <a:extLst>
            <a:ext uri="{FF2B5EF4-FFF2-40B4-BE49-F238E27FC236}">
              <a16:creationId xmlns:a16="http://schemas.microsoft.com/office/drawing/2014/main" xmlns=""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2" name="227 CuadroTexto">
          <a:extLst>
            <a:ext uri="{FF2B5EF4-FFF2-40B4-BE49-F238E27FC236}">
              <a16:creationId xmlns:a16="http://schemas.microsoft.com/office/drawing/2014/main" xmlns=""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3" name="228 CuadroTexto">
          <a:extLst>
            <a:ext uri="{FF2B5EF4-FFF2-40B4-BE49-F238E27FC236}">
              <a16:creationId xmlns:a16="http://schemas.microsoft.com/office/drawing/2014/main" xmlns=""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4" name="229 CuadroTexto">
          <a:extLst>
            <a:ext uri="{FF2B5EF4-FFF2-40B4-BE49-F238E27FC236}">
              <a16:creationId xmlns:a16="http://schemas.microsoft.com/office/drawing/2014/main" xmlns=""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5" name="230 CuadroTexto">
          <a:extLst>
            <a:ext uri="{FF2B5EF4-FFF2-40B4-BE49-F238E27FC236}">
              <a16:creationId xmlns:a16="http://schemas.microsoft.com/office/drawing/2014/main" xmlns=""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6" name="231 CuadroTexto">
          <a:extLst>
            <a:ext uri="{FF2B5EF4-FFF2-40B4-BE49-F238E27FC236}">
              <a16:creationId xmlns:a16="http://schemas.microsoft.com/office/drawing/2014/main" xmlns=""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7" name="232 CuadroTexto">
          <a:extLst>
            <a:ext uri="{FF2B5EF4-FFF2-40B4-BE49-F238E27FC236}">
              <a16:creationId xmlns:a16="http://schemas.microsoft.com/office/drawing/2014/main" xmlns=""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8" name="233 CuadroTexto">
          <a:extLst>
            <a:ext uri="{FF2B5EF4-FFF2-40B4-BE49-F238E27FC236}">
              <a16:creationId xmlns:a16="http://schemas.microsoft.com/office/drawing/2014/main" xmlns=""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9" name="234 CuadroTexto">
          <a:extLst>
            <a:ext uri="{FF2B5EF4-FFF2-40B4-BE49-F238E27FC236}">
              <a16:creationId xmlns:a16="http://schemas.microsoft.com/office/drawing/2014/main" xmlns=""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0" name="235 CuadroTexto">
          <a:extLst>
            <a:ext uri="{FF2B5EF4-FFF2-40B4-BE49-F238E27FC236}">
              <a16:creationId xmlns:a16="http://schemas.microsoft.com/office/drawing/2014/main" xmlns=""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1" name="236 CuadroTexto">
          <a:extLst>
            <a:ext uri="{FF2B5EF4-FFF2-40B4-BE49-F238E27FC236}">
              <a16:creationId xmlns:a16="http://schemas.microsoft.com/office/drawing/2014/main" xmlns=""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2" name="237 CuadroTexto">
          <a:extLst>
            <a:ext uri="{FF2B5EF4-FFF2-40B4-BE49-F238E27FC236}">
              <a16:creationId xmlns:a16="http://schemas.microsoft.com/office/drawing/2014/main" xmlns=""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3" name="238 CuadroTexto">
          <a:extLst>
            <a:ext uri="{FF2B5EF4-FFF2-40B4-BE49-F238E27FC236}">
              <a16:creationId xmlns:a16="http://schemas.microsoft.com/office/drawing/2014/main" xmlns=""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4" name="239 CuadroTexto">
          <a:extLst>
            <a:ext uri="{FF2B5EF4-FFF2-40B4-BE49-F238E27FC236}">
              <a16:creationId xmlns:a16="http://schemas.microsoft.com/office/drawing/2014/main" xmlns=""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5" name="240 CuadroTexto">
          <a:extLst>
            <a:ext uri="{FF2B5EF4-FFF2-40B4-BE49-F238E27FC236}">
              <a16:creationId xmlns:a16="http://schemas.microsoft.com/office/drawing/2014/main" xmlns=""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6" name="241 CuadroTexto">
          <a:extLst>
            <a:ext uri="{FF2B5EF4-FFF2-40B4-BE49-F238E27FC236}">
              <a16:creationId xmlns:a16="http://schemas.microsoft.com/office/drawing/2014/main" xmlns=""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7" name="242 CuadroTexto">
          <a:extLst>
            <a:ext uri="{FF2B5EF4-FFF2-40B4-BE49-F238E27FC236}">
              <a16:creationId xmlns:a16="http://schemas.microsoft.com/office/drawing/2014/main" xmlns=""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8" name="243 CuadroTexto">
          <a:extLst>
            <a:ext uri="{FF2B5EF4-FFF2-40B4-BE49-F238E27FC236}">
              <a16:creationId xmlns:a16="http://schemas.microsoft.com/office/drawing/2014/main" xmlns=""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9" name="244 CuadroTexto">
          <a:extLst>
            <a:ext uri="{FF2B5EF4-FFF2-40B4-BE49-F238E27FC236}">
              <a16:creationId xmlns:a16="http://schemas.microsoft.com/office/drawing/2014/main" xmlns=""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0" name="245 CuadroTexto">
          <a:extLst>
            <a:ext uri="{FF2B5EF4-FFF2-40B4-BE49-F238E27FC236}">
              <a16:creationId xmlns:a16="http://schemas.microsoft.com/office/drawing/2014/main" xmlns=""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1" name="246 CuadroTexto">
          <a:extLst>
            <a:ext uri="{FF2B5EF4-FFF2-40B4-BE49-F238E27FC236}">
              <a16:creationId xmlns:a16="http://schemas.microsoft.com/office/drawing/2014/main" xmlns=""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2" name="247 CuadroTexto">
          <a:extLst>
            <a:ext uri="{FF2B5EF4-FFF2-40B4-BE49-F238E27FC236}">
              <a16:creationId xmlns:a16="http://schemas.microsoft.com/office/drawing/2014/main" xmlns=""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3" name="248 CuadroTexto">
          <a:extLst>
            <a:ext uri="{FF2B5EF4-FFF2-40B4-BE49-F238E27FC236}">
              <a16:creationId xmlns:a16="http://schemas.microsoft.com/office/drawing/2014/main" xmlns=""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4" name="249 CuadroTexto">
          <a:extLst>
            <a:ext uri="{FF2B5EF4-FFF2-40B4-BE49-F238E27FC236}">
              <a16:creationId xmlns:a16="http://schemas.microsoft.com/office/drawing/2014/main" xmlns=""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5" name="250 CuadroTexto">
          <a:extLst>
            <a:ext uri="{FF2B5EF4-FFF2-40B4-BE49-F238E27FC236}">
              <a16:creationId xmlns:a16="http://schemas.microsoft.com/office/drawing/2014/main" xmlns=""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6" name="251 CuadroTexto">
          <a:extLst>
            <a:ext uri="{FF2B5EF4-FFF2-40B4-BE49-F238E27FC236}">
              <a16:creationId xmlns:a16="http://schemas.microsoft.com/office/drawing/2014/main" xmlns=""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7" name="252 CuadroTexto">
          <a:extLst>
            <a:ext uri="{FF2B5EF4-FFF2-40B4-BE49-F238E27FC236}">
              <a16:creationId xmlns:a16="http://schemas.microsoft.com/office/drawing/2014/main" xmlns=""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8" name="253 CuadroTexto">
          <a:extLst>
            <a:ext uri="{FF2B5EF4-FFF2-40B4-BE49-F238E27FC236}">
              <a16:creationId xmlns:a16="http://schemas.microsoft.com/office/drawing/2014/main" xmlns=""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9" name="254 CuadroTexto">
          <a:extLst>
            <a:ext uri="{FF2B5EF4-FFF2-40B4-BE49-F238E27FC236}">
              <a16:creationId xmlns:a16="http://schemas.microsoft.com/office/drawing/2014/main" xmlns=""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0" name="255 CuadroTexto">
          <a:extLst>
            <a:ext uri="{FF2B5EF4-FFF2-40B4-BE49-F238E27FC236}">
              <a16:creationId xmlns:a16="http://schemas.microsoft.com/office/drawing/2014/main" xmlns=""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1" name="256 CuadroTexto">
          <a:extLst>
            <a:ext uri="{FF2B5EF4-FFF2-40B4-BE49-F238E27FC236}">
              <a16:creationId xmlns:a16="http://schemas.microsoft.com/office/drawing/2014/main" xmlns=""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2" name="257 CuadroTexto">
          <a:extLst>
            <a:ext uri="{FF2B5EF4-FFF2-40B4-BE49-F238E27FC236}">
              <a16:creationId xmlns:a16="http://schemas.microsoft.com/office/drawing/2014/main" xmlns=""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3" name="258 CuadroTexto">
          <a:extLst>
            <a:ext uri="{FF2B5EF4-FFF2-40B4-BE49-F238E27FC236}">
              <a16:creationId xmlns:a16="http://schemas.microsoft.com/office/drawing/2014/main" xmlns=""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4" name="259 CuadroTexto">
          <a:extLst>
            <a:ext uri="{FF2B5EF4-FFF2-40B4-BE49-F238E27FC236}">
              <a16:creationId xmlns:a16="http://schemas.microsoft.com/office/drawing/2014/main" xmlns=""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5" name="260 CuadroTexto">
          <a:extLst>
            <a:ext uri="{FF2B5EF4-FFF2-40B4-BE49-F238E27FC236}">
              <a16:creationId xmlns:a16="http://schemas.microsoft.com/office/drawing/2014/main" xmlns=""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6" name="261 CuadroTexto">
          <a:extLst>
            <a:ext uri="{FF2B5EF4-FFF2-40B4-BE49-F238E27FC236}">
              <a16:creationId xmlns:a16="http://schemas.microsoft.com/office/drawing/2014/main" xmlns=""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7" name="262 CuadroTexto">
          <a:extLst>
            <a:ext uri="{FF2B5EF4-FFF2-40B4-BE49-F238E27FC236}">
              <a16:creationId xmlns:a16="http://schemas.microsoft.com/office/drawing/2014/main" xmlns=""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8" name="263 CuadroTexto">
          <a:extLst>
            <a:ext uri="{FF2B5EF4-FFF2-40B4-BE49-F238E27FC236}">
              <a16:creationId xmlns:a16="http://schemas.microsoft.com/office/drawing/2014/main" xmlns=""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9" name="264 CuadroTexto">
          <a:extLst>
            <a:ext uri="{FF2B5EF4-FFF2-40B4-BE49-F238E27FC236}">
              <a16:creationId xmlns:a16="http://schemas.microsoft.com/office/drawing/2014/main" xmlns=""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0" name="265 CuadroTexto">
          <a:extLst>
            <a:ext uri="{FF2B5EF4-FFF2-40B4-BE49-F238E27FC236}">
              <a16:creationId xmlns:a16="http://schemas.microsoft.com/office/drawing/2014/main" xmlns=""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1" name="266 CuadroTexto">
          <a:extLst>
            <a:ext uri="{FF2B5EF4-FFF2-40B4-BE49-F238E27FC236}">
              <a16:creationId xmlns:a16="http://schemas.microsoft.com/office/drawing/2014/main" xmlns=""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2" name="267 CuadroTexto">
          <a:extLst>
            <a:ext uri="{FF2B5EF4-FFF2-40B4-BE49-F238E27FC236}">
              <a16:creationId xmlns:a16="http://schemas.microsoft.com/office/drawing/2014/main" xmlns=""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3" name="268 CuadroTexto">
          <a:extLst>
            <a:ext uri="{FF2B5EF4-FFF2-40B4-BE49-F238E27FC236}">
              <a16:creationId xmlns:a16="http://schemas.microsoft.com/office/drawing/2014/main" xmlns="" id="{00000000-0008-0000-2000-00002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4" name="269 CuadroTexto">
          <a:extLst>
            <a:ext uri="{FF2B5EF4-FFF2-40B4-BE49-F238E27FC236}">
              <a16:creationId xmlns:a16="http://schemas.microsoft.com/office/drawing/2014/main" xmlns="" id="{00000000-0008-0000-2000-00002A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5" name="270 CuadroTexto">
          <a:extLst>
            <a:ext uri="{FF2B5EF4-FFF2-40B4-BE49-F238E27FC236}">
              <a16:creationId xmlns:a16="http://schemas.microsoft.com/office/drawing/2014/main" xmlns="" id="{00000000-0008-0000-2000-00002B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6" name="271 CuadroTexto">
          <a:extLst>
            <a:ext uri="{FF2B5EF4-FFF2-40B4-BE49-F238E27FC236}">
              <a16:creationId xmlns:a16="http://schemas.microsoft.com/office/drawing/2014/main" xmlns="" id="{00000000-0008-0000-2000-00002C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7" name="272 CuadroTexto">
          <a:extLst>
            <a:ext uri="{FF2B5EF4-FFF2-40B4-BE49-F238E27FC236}">
              <a16:creationId xmlns:a16="http://schemas.microsoft.com/office/drawing/2014/main" xmlns="" id="{00000000-0008-0000-2000-00002D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8" name="273 CuadroTexto">
          <a:extLst>
            <a:ext uri="{FF2B5EF4-FFF2-40B4-BE49-F238E27FC236}">
              <a16:creationId xmlns:a16="http://schemas.microsoft.com/office/drawing/2014/main" xmlns="" id="{00000000-0008-0000-2000-00002E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9" name="274 CuadroTexto">
          <a:extLst>
            <a:ext uri="{FF2B5EF4-FFF2-40B4-BE49-F238E27FC236}">
              <a16:creationId xmlns:a16="http://schemas.microsoft.com/office/drawing/2014/main" xmlns="" id="{00000000-0008-0000-2000-00002F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0" name="275 CuadroTexto">
          <a:extLst>
            <a:ext uri="{FF2B5EF4-FFF2-40B4-BE49-F238E27FC236}">
              <a16:creationId xmlns:a16="http://schemas.microsoft.com/office/drawing/2014/main" xmlns="" id="{00000000-0008-0000-2000-000030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1" name="276 CuadroTexto">
          <a:extLst>
            <a:ext uri="{FF2B5EF4-FFF2-40B4-BE49-F238E27FC236}">
              <a16:creationId xmlns:a16="http://schemas.microsoft.com/office/drawing/2014/main" xmlns="" id="{00000000-0008-0000-2000-000031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2" name="277 CuadroTexto">
          <a:extLst>
            <a:ext uri="{FF2B5EF4-FFF2-40B4-BE49-F238E27FC236}">
              <a16:creationId xmlns:a16="http://schemas.microsoft.com/office/drawing/2014/main" xmlns="" id="{00000000-0008-0000-2000-000032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3" name="278 CuadroTexto">
          <a:extLst>
            <a:ext uri="{FF2B5EF4-FFF2-40B4-BE49-F238E27FC236}">
              <a16:creationId xmlns:a16="http://schemas.microsoft.com/office/drawing/2014/main" xmlns="" id="{00000000-0008-0000-2000-000033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4" name="279 CuadroTexto">
          <a:extLst>
            <a:ext uri="{FF2B5EF4-FFF2-40B4-BE49-F238E27FC236}">
              <a16:creationId xmlns:a16="http://schemas.microsoft.com/office/drawing/2014/main" xmlns="" id="{00000000-0008-0000-2000-000034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5" name="280 CuadroTexto">
          <a:extLst>
            <a:ext uri="{FF2B5EF4-FFF2-40B4-BE49-F238E27FC236}">
              <a16:creationId xmlns:a16="http://schemas.microsoft.com/office/drawing/2014/main" xmlns="" id="{00000000-0008-0000-2000-000035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6" name="281 CuadroTexto">
          <a:extLst>
            <a:ext uri="{FF2B5EF4-FFF2-40B4-BE49-F238E27FC236}">
              <a16:creationId xmlns:a16="http://schemas.microsoft.com/office/drawing/2014/main" xmlns="" id="{00000000-0008-0000-2000-000036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7" name="282 CuadroTexto">
          <a:extLst>
            <a:ext uri="{FF2B5EF4-FFF2-40B4-BE49-F238E27FC236}">
              <a16:creationId xmlns:a16="http://schemas.microsoft.com/office/drawing/2014/main" xmlns="" id="{00000000-0008-0000-2000-000037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8" name="283 CuadroTexto">
          <a:extLst>
            <a:ext uri="{FF2B5EF4-FFF2-40B4-BE49-F238E27FC236}">
              <a16:creationId xmlns:a16="http://schemas.microsoft.com/office/drawing/2014/main" xmlns="" id="{00000000-0008-0000-2000-000038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9" name="284 CuadroTexto">
          <a:extLst>
            <a:ext uri="{FF2B5EF4-FFF2-40B4-BE49-F238E27FC236}">
              <a16:creationId xmlns:a16="http://schemas.microsoft.com/office/drawing/2014/main" xmlns="" id="{00000000-0008-0000-2000-00003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0" name="285 CuadroTexto">
          <a:extLst>
            <a:ext uri="{FF2B5EF4-FFF2-40B4-BE49-F238E27FC236}">
              <a16:creationId xmlns:a16="http://schemas.microsoft.com/office/drawing/2014/main" xmlns=""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1" name="286 CuadroTexto">
          <a:extLst>
            <a:ext uri="{FF2B5EF4-FFF2-40B4-BE49-F238E27FC236}">
              <a16:creationId xmlns:a16="http://schemas.microsoft.com/office/drawing/2014/main" xmlns=""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2" name="287 CuadroTexto">
          <a:extLst>
            <a:ext uri="{FF2B5EF4-FFF2-40B4-BE49-F238E27FC236}">
              <a16:creationId xmlns:a16="http://schemas.microsoft.com/office/drawing/2014/main" xmlns=""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3" name="288 CuadroTexto">
          <a:extLst>
            <a:ext uri="{FF2B5EF4-FFF2-40B4-BE49-F238E27FC236}">
              <a16:creationId xmlns:a16="http://schemas.microsoft.com/office/drawing/2014/main" xmlns=""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4" name="289 CuadroTexto">
          <a:extLst>
            <a:ext uri="{FF2B5EF4-FFF2-40B4-BE49-F238E27FC236}">
              <a16:creationId xmlns:a16="http://schemas.microsoft.com/office/drawing/2014/main" xmlns=""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5" name="290 CuadroTexto">
          <a:extLst>
            <a:ext uri="{FF2B5EF4-FFF2-40B4-BE49-F238E27FC236}">
              <a16:creationId xmlns:a16="http://schemas.microsoft.com/office/drawing/2014/main" xmlns=""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6" name="291 CuadroTexto">
          <a:extLst>
            <a:ext uri="{FF2B5EF4-FFF2-40B4-BE49-F238E27FC236}">
              <a16:creationId xmlns:a16="http://schemas.microsoft.com/office/drawing/2014/main" xmlns=""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7" name="292 CuadroTexto">
          <a:extLst>
            <a:ext uri="{FF2B5EF4-FFF2-40B4-BE49-F238E27FC236}">
              <a16:creationId xmlns:a16="http://schemas.microsoft.com/office/drawing/2014/main" xmlns=""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8" name="293 CuadroTexto">
          <a:extLst>
            <a:ext uri="{FF2B5EF4-FFF2-40B4-BE49-F238E27FC236}">
              <a16:creationId xmlns:a16="http://schemas.microsoft.com/office/drawing/2014/main" xmlns=""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9" name="294 CuadroTexto">
          <a:extLst>
            <a:ext uri="{FF2B5EF4-FFF2-40B4-BE49-F238E27FC236}">
              <a16:creationId xmlns:a16="http://schemas.microsoft.com/office/drawing/2014/main" xmlns=""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0" name="295 CuadroTexto">
          <a:extLst>
            <a:ext uri="{FF2B5EF4-FFF2-40B4-BE49-F238E27FC236}">
              <a16:creationId xmlns:a16="http://schemas.microsoft.com/office/drawing/2014/main" xmlns=""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1" name="296 CuadroTexto">
          <a:extLst>
            <a:ext uri="{FF2B5EF4-FFF2-40B4-BE49-F238E27FC236}">
              <a16:creationId xmlns:a16="http://schemas.microsoft.com/office/drawing/2014/main" xmlns=""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2" name="301 CuadroTexto">
          <a:extLst>
            <a:ext uri="{FF2B5EF4-FFF2-40B4-BE49-F238E27FC236}">
              <a16:creationId xmlns:a16="http://schemas.microsoft.com/office/drawing/2014/main" xmlns="" id="{00000000-0008-0000-2000-00004607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3" name="17 CuadroTexto">
          <a:extLst>
            <a:ext uri="{FF2B5EF4-FFF2-40B4-BE49-F238E27FC236}">
              <a16:creationId xmlns:a16="http://schemas.microsoft.com/office/drawing/2014/main" xmlns=""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4" name="90 CuadroTexto">
          <a:extLst>
            <a:ext uri="{FF2B5EF4-FFF2-40B4-BE49-F238E27FC236}">
              <a16:creationId xmlns:a16="http://schemas.microsoft.com/office/drawing/2014/main" xmlns="" id="{00000000-0008-0000-2000-000048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5" name="91 CuadroTexto">
          <a:extLst>
            <a:ext uri="{FF2B5EF4-FFF2-40B4-BE49-F238E27FC236}">
              <a16:creationId xmlns:a16="http://schemas.microsoft.com/office/drawing/2014/main" xmlns="" id="{00000000-0008-0000-2000-00004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6" name="92 CuadroTexto">
          <a:extLst>
            <a:ext uri="{FF2B5EF4-FFF2-40B4-BE49-F238E27FC236}">
              <a16:creationId xmlns:a16="http://schemas.microsoft.com/office/drawing/2014/main" xmlns="" id="{00000000-0008-0000-2000-00004A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7" name="93 CuadroTexto">
          <a:extLst>
            <a:ext uri="{FF2B5EF4-FFF2-40B4-BE49-F238E27FC236}">
              <a16:creationId xmlns:a16="http://schemas.microsoft.com/office/drawing/2014/main" xmlns="" id="{00000000-0008-0000-2000-00004B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8" name="94 CuadroTexto">
          <a:extLst>
            <a:ext uri="{FF2B5EF4-FFF2-40B4-BE49-F238E27FC236}">
              <a16:creationId xmlns:a16="http://schemas.microsoft.com/office/drawing/2014/main" xmlns="" id="{00000000-0008-0000-2000-00004C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9" name="95 CuadroTexto">
          <a:extLst>
            <a:ext uri="{FF2B5EF4-FFF2-40B4-BE49-F238E27FC236}">
              <a16:creationId xmlns:a16="http://schemas.microsoft.com/office/drawing/2014/main" xmlns="" id="{00000000-0008-0000-2000-00004D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0" name="96 CuadroTexto">
          <a:extLst>
            <a:ext uri="{FF2B5EF4-FFF2-40B4-BE49-F238E27FC236}">
              <a16:creationId xmlns:a16="http://schemas.microsoft.com/office/drawing/2014/main" xmlns="" id="{00000000-0008-0000-2000-00004E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1" name="97 CuadroTexto">
          <a:extLst>
            <a:ext uri="{FF2B5EF4-FFF2-40B4-BE49-F238E27FC236}">
              <a16:creationId xmlns:a16="http://schemas.microsoft.com/office/drawing/2014/main" xmlns="" id="{00000000-0008-0000-2000-00004F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2" name="98 CuadroTexto">
          <a:extLst>
            <a:ext uri="{FF2B5EF4-FFF2-40B4-BE49-F238E27FC236}">
              <a16:creationId xmlns:a16="http://schemas.microsoft.com/office/drawing/2014/main" xmlns="" id="{00000000-0008-0000-2000-000050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3" name="99 CuadroTexto">
          <a:extLst>
            <a:ext uri="{FF2B5EF4-FFF2-40B4-BE49-F238E27FC236}">
              <a16:creationId xmlns:a16="http://schemas.microsoft.com/office/drawing/2014/main" xmlns="" id="{00000000-0008-0000-2000-000051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4" name="100 CuadroTexto">
          <a:extLst>
            <a:ext uri="{FF2B5EF4-FFF2-40B4-BE49-F238E27FC236}">
              <a16:creationId xmlns:a16="http://schemas.microsoft.com/office/drawing/2014/main" xmlns="" id="{00000000-0008-0000-2000-000052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5" name="101 CuadroTexto">
          <a:extLst>
            <a:ext uri="{FF2B5EF4-FFF2-40B4-BE49-F238E27FC236}">
              <a16:creationId xmlns:a16="http://schemas.microsoft.com/office/drawing/2014/main" xmlns="" id="{00000000-0008-0000-2000-000053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6" name="118 CuadroTexto">
          <a:extLst>
            <a:ext uri="{FF2B5EF4-FFF2-40B4-BE49-F238E27FC236}">
              <a16:creationId xmlns:a16="http://schemas.microsoft.com/office/drawing/2014/main" xmlns=""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7" name="119 CuadroTexto">
          <a:extLst>
            <a:ext uri="{FF2B5EF4-FFF2-40B4-BE49-F238E27FC236}">
              <a16:creationId xmlns:a16="http://schemas.microsoft.com/office/drawing/2014/main" xmlns=""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8" name="120 CuadroTexto">
          <a:extLst>
            <a:ext uri="{FF2B5EF4-FFF2-40B4-BE49-F238E27FC236}">
              <a16:creationId xmlns:a16="http://schemas.microsoft.com/office/drawing/2014/main" xmlns=""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9" name="121 CuadroTexto">
          <a:extLst>
            <a:ext uri="{FF2B5EF4-FFF2-40B4-BE49-F238E27FC236}">
              <a16:creationId xmlns:a16="http://schemas.microsoft.com/office/drawing/2014/main" xmlns=""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0" name="122 CuadroTexto">
          <a:extLst>
            <a:ext uri="{FF2B5EF4-FFF2-40B4-BE49-F238E27FC236}">
              <a16:creationId xmlns:a16="http://schemas.microsoft.com/office/drawing/2014/main" xmlns=""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1" name="123 CuadroTexto">
          <a:extLst>
            <a:ext uri="{FF2B5EF4-FFF2-40B4-BE49-F238E27FC236}">
              <a16:creationId xmlns:a16="http://schemas.microsoft.com/office/drawing/2014/main" xmlns=""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2" name="124 CuadroTexto">
          <a:extLst>
            <a:ext uri="{FF2B5EF4-FFF2-40B4-BE49-F238E27FC236}">
              <a16:creationId xmlns:a16="http://schemas.microsoft.com/office/drawing/2014/main" xmlns=""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3" name="125 CuadroTexto">
          <a:extLst>
            <a:ext uri="{FF2B5EF4-FFF2-40B4-BE49-F238E27FC236}">
              <a16:creationId xmlns:a16="http://schemas.microsoft.com/office/drawing/2014/main" xmlns=""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4" name="143 CuadroTexto">
          <a:extLst>
            <a:ext uri="{FF2B5EF4-FFF2-40B4-BE49-F238E27FC236}">
              <a16:creationId xmlns:a16="http://schemas.microsoft.com/office/drawing/2014/main" xmlns=""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5" name="144 CuadroTexto">
          <a:extLst>
            <a:ext uri="{FF2B5EF4-FFF2-40B4-BE49-F238E27FC236}">
              <a16:creationId xmlns:a16="http://schemas.microsoft.com/office/drawing/2014/main" xmlns=""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6" name="145 CuadroTexto">
          <a:extLst>
            <a:ext uri="{FF2B5EF4-FFF2-40B4-BE49-F238E27FC236}">
              <a16:creationId xmlns:a16="http://schemas.microsoft.com/office/drawing/2014/main" xmlns=""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7" name="146 CuadroTexto">
          <a:extLst>
            <a:ext uri="{FF2B5EF4-FFF2-40B4-BE49-F238E27FC236}">
              <a16:creationId xmlns:a16="http://schemas.microsoft.com/office/drawing/2014/main" xmlns=""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8" name="147 CuadroTexto">
          <a:extLst>
            <a:ext uri="{FF2B5EF4-FFF2-40B4-BE49-F238E27FC236}">
              <a16:creationId xmlns:a16="http://schemas.microsoft.com/office/drawing/2014/main" xmlns=""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9" name="148 CuadroTexto">
          <a:extLst>
            <a:ext uri="{FF2B5EF4-FFF2-40B4-BE49-F238E27FC236}">
              <a16:creationId xmlns:a16="http://schemas.microsoft.com/office/drawing/2014/main" xmlns=""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0" name="149 CuadroTexto">
          <a:extLst>
            <a:ext uri="{FF2B5EF4-FFF2-40B4-BE49-F238E27FC236}">
              <a16:creationId xmlns:a16="http://schemas.microsoft.com/office/drawing/2014/main" xmlns=""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1" name="150 CuadroTexto">
          <a:extLst>
            <a:ext uri="{FF2B5EF4-FFF2-40B4-BE49-F238E27FC236}">
              <a16:creationId xmlns:a16="http://schemas.microsoft.com/office/drawing/2014/main" xmlns=""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2" name="151 CuadroTexto">
          <a:extLst>
            <a:ext uri="{FF2B5EF4-FFF2-40B4-BE49-F238E27FC236}">
              <a16:creationId xmlns:a16="http://schemas.microsoft.com/office/drawing/2014/main" xmlns=""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3" name="152 CuadroTexto">
          <a:extLst>
            <a:ext uri="{FF2B5EF4-FFF2-40B4-BE49-F238E27FC236}">
              <a16:creationId xmlns:a16="http://schemas.microsoft.com/office/drawing/2014/main" xmlns=""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4" name="153 CuadroTexto">
          <a:extLst>
            <a:ext uri="{FF2B5EF4-FFF2-40B4-BE49-F238E27FC236}">
              <a16:creationId xmlns:a16="http://schemas.microsoft.com/office/drawing/2014/main" xmlns=""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5" name="154 CuadroTexto">
          <a:extLst>
            <a:ext uri="{FF2B5EF4-FFF2-40B4-BE49-F238E27FC236}">
              <a16:creationId xmlns:a16="http://schemas.microsoft.com/office/drawing/2014/main" xmlns=""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6" name="155 CuadroTexto">
          <a:extLst>
            <a:ext uri="{FF2B5EF4-FFF2-40B4-BE49-F238E27FC236}">
              <a16:creationId xmlns:a16="http://schemas.microsoft.com/office/drawing/2014/main" xmlns=""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7" name="156 CuadroTexto">
          <a:extLst>
            <a:ext uri="{FF2B5EF4-FFF2-40B4-BE49-F238E27FC236}">
              <a16:creationId xmlns:a16="http://schemas.microsoft.com/office/drawing/2014/main" xmlns=""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8" name="157 CuadroTexto">
          <a:extLst>
            <a:ext uri="{FF2B5EF4-FFF2-40B4-BE49-F238E27FC236}">
              <a16:creationId xmlns:a16="http://schemas.microsoft.com/office/drawing/2014/main" xmlns=""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9" name="158 CuadroTexto">
          <a:extLst>
            <a:ext uri="{FF2B5EF4-FFF2-40B4-BE49-F238E27FC236}">
              <a16:creationId xmlns:a16="http://schemas.microsoft.com/office/drawing/2014/main" xmlns=""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0" name="159 CuadroTexto">
          <a:extLst>
            <a:ext uri="{FF2B5EF4-FFF2-40B4-BE49-F238E27FC236}">
              <a16:creationId xmlns:a16="http://schemas.microsoft.com/office/drawing/2014/main" xmlns=""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1" name="160 CuadroTexto">
          <a:extLst>
            <a:ext uri="{FF2B5EF4-FFF2-40B4-BE49-F238E27FC236}">
              <a16:creationId xmlns:a16="http://schemas.microsoft.com/office/drawing/2014/main" xmlns=""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2" name="161 CuadroTexto">
          <a:extLst>
            <a:ext uri="{FF2B5EF4-FFF2-40B4-BE49-F238E27FC236}">
              <a16:creationId xmlns:a16="http://schemas.microsoft.com/office/drawing/2014/main" xmlns=""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3" name="162 CuadroTexto">
          <a:extLst>
            <a:ext uri="{FF2B5EF4-FFF2-40B4-BE49-F238E27FC236}">
              <a16:creationId xmlns:a16="http://schemas.microsoft.com/office/drawing/2014/main" xmlns=""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4" name="163 CuadroTexto">
          <a:extLst>
            <a:ext uri="{FF2B5EF4-FFF2-40B4-BE49-F238E27FC236}">
              <a16:creationId xmlns:a16="http://schemas.microsoft.com/office/drawing/2014/main" xmlns=""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5" name="164 CuadroTexto">
          <a:extLst>
            <a:ext uri="{FF2B5EF4-FFF2-40B4-BE49-F238E27FC236}">
              <a16:creationId xmlns:a16="http://schemas.microsoft.com/office/drawing/2014/main" xmlns=""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6" name="165 CuadroTexto">
          <a:extLst>
            <a:ext uri="{FF2B5EF4-FFF2-40B4-BE49-F238E27FC236}">
              <a16:creationId xmlns:a16="http://schemas.microsoft.com/office/drawing/2014/main" xmlns=""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7" name="166 CuadroTexto">
          <a:extLst>
            <a:ext uri="{FF2B5EF4-FFF2-40B4-BE49-F238E27FC236}">
              <a16:creationId xmlns:a16="http://schemas.microsoft.com/office/drawing/2014/main" xmlns=""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8" name="167 CuadroTexto">
          <a:extLst>
            <a:ext uri="{FF2B5EF4-FFF2-40B4-BE49-F238E27FC236}">
              <a16:creationId xmlns:a16="http://schemas.microsoft.com/office/drawing/2014/main" xmlns=""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9" name="168 CuadroTexto">
          <a:extLst>
            <a:ext uri="{FF2B5EF4-FFF2-40B4-BE49-F238E27FC236}">
              <a16:creationId xmlns:a16="http://schemas.microsoft.com/office/drawing/2014/main" xmlns=""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0" name="169 CuadroTexto">
          <a:extLst>
            <a:ext uri="{FF2B5EF4-FFF2-40B4-BE49-F238E27FC236}">
              <a16:creationId xmlns:a16="http://schemas.microsoft.com/office/drawing/2014/main" xmlns=""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1" name="170 CuadroTexto">
          <a:extLst>
            <a:ext uri="{FF2B5EF4-FFF2-40B4-BE49-F238E27FC236}">
              <a16:creationId xmlns:a16="http://schemas.microsoft.com/office/drawing/2014/main" xmlns=""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2" name="171 CuadroTexto">
          <a:extLst>
            <a:ext uri="{FF2B5EF4-FFF2-40B4-BE49-F238E27FC236}">
              <a16:creationId xmlns:a16="http://schemas.microsoft.com/office/drawing/2014/main" xmlns=""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3" name="172 CuadroTexto">
          <a:extLst>
            <a:ext uri="{FF2B5EF4-FFF2-40B4-BE49-F238E27FC236}">
              <a16:creationId xmlns:a16="http://schemas.microsoft.com/office/drawing/2014/main" xmlns=""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4" name="173 CuadroTexto">
          <a:extLst>
            <a:ext uri="{FF2B5EF4-FFF2-40B4-BE49-F238E27FC236}">
              <a16:creationId xmlns:a16="http://schemas.microsoft.com/office/drawing/2014/main" xmlns=""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5" name="174 CuadroTexto">
          <a:extLst>
            <a:ext uri="{FF2B5EF4-FFF2-40B4-BE49-F238E27FC236}">
              <a16:creationId xmlns:a16="http://schemas.microsoft.com/office/drawing/2014/main" xmlns=""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6" name="175 CuadroTexto">
          <a:extLst>
            <a:ext uri="{FF2B5EF4-FFF2-40B4-BE49-F238E27FC236}">
              <a16:creationId xmlns:a16="http://schemas.microsoft.com/office/drawing/2014/main" xmlns=""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7" name="176 CuadroTexto">
          <a:extLst>
            <a:ext uri="{FF2B5EF4-FFF2-40B4-BE49-F238E27FC236}">
              <a16:creationId xmlns:a16="http://schemas.microsoft.com/office/drawing/2014/main" xmlns=""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8" name="177 CuadroTexto">
          <a:extLst>
            <a:ext uri="{FF2B5EF4-FFF2-40B4-BE49-F238E27FC236}">
              <a16:creationId xmlns:a16="http://schemas.microsoft.com/office/drawing/2014/main" xmlns=""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9" name="178 CuadroTexto">
          <a:extLst>
            <a:ext uri="{FF2B5EF4-FFF2-40B4-BE49-F238E27FC236}">
              <a16:creationId xmlns:a16="http://schemas.microsoft.com/office/drawing/2014/main" xmlns=""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0" name="179 CuadroTexto">
          <a:extLst>
            <a:ext uri="{FF2B5EF4-FFF2-40B4-BE49-F238E27FC236}">
              <a16:creationId xmlns:a16="http://schemas.microsoft.com/office/drawing/2014/main" xmlns=""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1" name="180 CuadroTexto">
          <a:extLst>
            <a:ext uri="{FF2B5EF4-FFF2-40B4-BE49-F238E27FC236}">
              <a16:creationId xmlns:a16="http://schemas.microsoft.com/office/drawing/2014/main" xmlns=""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2" name="181 CuadroTexto">
          <a:extLst>
            <a:ext uri="{FF2B5EF4-FFF2-40B4-BE49-F238E27FC236}">
              <a16:creationId xmlns:a16="http://schemas.microsoft.com/office/drawing/2014/main" xmlns=""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3" name="182 CuadroTexto">
          <a:extLst>
            <a:ext uri="{FF2B5EF4-FFF2-40B4-BE49-F238E27FC236}">
              <a16:creationId xmlns:a16="http://schemas.microsoft.com/office/drawing/2014/main" xmlns=""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4" name="183 CuadroTexto">
          <a:extLst>
            <a:ext uri="{FF2B5EF4-FFF2-40B4-BE49-F238E27FC236}">
              <a16:creationId xmlns:a16="http://schemas.microsoft.com/office/drawing/2014/main" xmlns=""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5" name="184 CuadroTexto">
          <a:extLst>
            <a:ext uri="{FF2B5EF4-FFF2-40B4-BE49-F238E27FC236}">
              <a16:creationId xmlns:a16="http://schemas.microsoft.com/office/drawing/2014/main" xmlns=""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6" name="185 CuadroTexto">
          <a:extLst>
            <a:ext uri="{FF2B5EF4-FFF2-40B4-BE49-F238E27FC236}">
              <a16:creationId xmlns:a16="http://schemas.microsoft.com/office/drawing/2014/main" xmlns=""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7" name="186 CuadroTexto">
          <a:extLst>
            <a:ext uri="{FF2B5EF4-FFF2-40B4-BE49-F238E27FC236}">
              <a16:creationId xmlns:a16="http://schemas.microsoft.com/office/drawing/2014/main" xmlns=""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8" name="187 CuadroTexto">
          <a:extLst>
            <a:ext uri="{FF2B5EF4-FFF2-40B4-BE49-F238E27FC236}">
              <a16:creationId xmlns:a16="http://schemas.microsoft.com/office/drawing/2014/main" xmlns=""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9" name="188 CuadroTexto">
          <a:extLst>
            <a:ext uri="{FF2B5EF4-FFF2-40B4-BE49-F238E27FC236}">
              <a16:creationId xmlns:a16="http://schemas.microsoft.com/office/drawing/2014/main" xmlns=""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0" name="189 CuadroTexto">
          <a:extLst>
            <a:ext uri="{FF2B5EF4-FFF2-40B4-BE49-F238E27FC236}">
              <a16:creationId xmlns:a16="http://schemas.microsoft.com/office/drawing/2014/main" xmlns=""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1" name="190 CuadroTexto">
          <a:extLst>
            <a:ext uri="{FF2B5EF4-FFF2-40B4-BE49-F238E27FC236}">
              <a16:creationId xmlns:a16="http://schemas.microsoft.com/office/drawing/2014/main" xmlns=""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2" name="191 CuadroTexto">
          <a:extLst>
            <a:ext uri="{FF2B5EF4-FFF2-40B4-BE49-F238E27FC236}">
              <a16:creationId xmlns:a16="http://schemas.microsoft.com/office/drawing/2014/main" xmlns=""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3" name="192 CuadroTexto">
          <a:extLst>
            <a:ext uri="{FF2B5EF4-FFF2-40B4-BE49-F238E27FC236}">
              <a16:creationId xmlns:a16="http://schemas.microsoft.com/office/drawing/2014/main" xmlns=""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4" name="193 CuadroTexto">
          <a:extLst>
            <a:ext uri="{FF2B5EF4-FFF2-40B4-BE49-F238E27FC236}">
              <a16:creationId xmlns:a16="http://schemas.microsoft.com/office/drawing/2014/main" xmlns=""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5" name="194 CuadroTexto">
          <a:extLst>
            <a:ext uri="{FF2B5EF4-FFF2-40B4-BE49-F238E27FC236}">
              <a16:creationId xmlns:a16="http://schemas.microsoft.com/office/drawing/2014/main" xmlns=""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6" name="195 CuadroTexto">
          <a:extLst>
            <a:ext uri="{FF2B5EF4-FFF2-40B4-BE49-F238E27FC236}">
              <a16:creationId xmlns:a16="http://schemas.microsoft.com/office/drawing/2014/main" xmlns=""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7" name="196 CuadroTexto">
          <a:extLst>
            <a:ext uri="{FF2B5EF4-FFF2-40B4-BE49-F238E27FC236}">
              <a16:creationId xmlns:a16="http://schemas.microsoft.com/office/drawing/2014/main" xmlns=""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8" name="197 CuadroTexto">
          <a:extLst>
            <a:ext uri="{FF2B5EF4-FFF2-40B4-BE49-F238E27FC236}">
              <a16:creationId xmlns:a16="http://schemas.microsoft.com/office/drawing/2014/main" xmlns=""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9" name="198 CuadroTexto">
          <a:extLst>
            <a:ext uri="{FF2B5EF4-FFF2-40B4-BE49-F238E27FC236}">
              <a16:creationId xmlns:a16="http://schemas.microsoft.com/office/drawing/2014/main" xmlns=""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0" name="199 CuadroTexto">
          <a:extLst>
            <a:ext uri="{FF2B5EF4-FFF2-40B4-BE49-F238E27FC236}">
              <a16:creationId xmlns:a16="http://schemas.microsoft.com/office/drawing/2014/main" xmlns=""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1" name="200 CuadroTexto">
          <a:extLst>
            <a:ext uri="{FF2B5EF4-FFF2-40B4-BE49-F238E27FC236}">
              <a16:creationId xmlns:a16="http://schemas.microsoft.com/office/drawing/2014/main" xmlns=""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2" name="201 CuadroTexto">
          <a:extLst>
            <a:ext uri="{FF2B5EF4-FFF2-40B4-BE49-F238E27FC236}">
              <a16:creationId xmlns:a16="http://schemas.microsoft.com/office/drawing/2014/main" xmlns=""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3" name="202 CuadroTexto">
          <a:extLst>
            <a:ext uri="{FF2B5EF4-FFF2-40B4-BE49-F238E27FC236}">
              <a16:creationId xmlns:a16="http://schemas.microsoft.com/office/drawing/2014/main" xmlns=""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4" name="203 CuadroTexto">
          <a:extLst>
            <a:ext uri="{FF2B5EF4-FFF2-40B4-BE49-F238E27FC236}">
              <a16:creationId xmlns:a16="http://schemas.microsoft.com/office/drawing/2014/main" xmlns=""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5" name="204 CuadroTexto">
          <a:extLst>
            <a:ext uri="{FF2B5EF4-FFF2-40B4-BE49-F238E27FC236}">
              <a16:creationId xmlns:a16="http://schemas.microsoft.com/office/drawing/2014/main" xmlns=""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6" name="205 CuadroTexto">
          <a:extLst>
            <a:ext uri="{FF2B5EF4-FFF2-40B4-BE49-F238E27FC236}">
              <a16:creationId xmlns:a16="http://schemas.microsoft.com/office/drawing/2014/main" xmlns=""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7" name="206 CuadroTexto">
          <a:extLst>
            <a:ext uri="{FF2B5EF4-FFF2-40B4-BE49-F238E27FC236}">
              <a16:creationId xmlns:a16="http://schemas.microsoft.com/office/drawing/2014/main" xmlns=""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8" name="207 CuadroTexto">
          <a:extLst>
            <a:ext uri="{FF2B5EF4-FFF2-40B4-BE49-F238E27FC236}">
              <a16:creationId xmlns:a16="http://schemas.microsoft.com/office/drawing/2014/main" xmlns=""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9" name="208 CuadroTexto">
          <a:extLst>
            <a:ext uri="{FF2B5EF4-FFF2-40B4-BE49-F238E27FC236}">
              <a16:creationId xmlns:a16="http://schemas.microsoft.com/office/drawing/2014/main" xmlns=""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0" name="209 CuadroTexto">
          <a:extLst>
            <a:ext uri="{FF2B5EF4-FFF2-40B4-BE49-F238E27FC236}">
              <a16:creationId xmlns:a16="http://schemas.microsoft.com/office/drawing/2014/main" xmlns=""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1" name="210 CuadroTexto">
          <a:extLst>
            <a:ext uri="{FF2B5EF4-FFF2-40B4-BE49-F238E27FC236}">
              <a16:creationId xmlns:a16="http://schemas.microsoft.com/office/drawing/2014/main" xmlns=""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2" name="211 CuadroTexto">
          <a:extLst>
            <a:ext uri="{FF2B5EF4-FFF2-40B4-BE49-F238E27FC236}">
              <a16:creationId xmlns:a16="http://schemas.microsoft.com/office/drawing/2014/main" xmlns=""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3" name="212 CuadroTexto">
          <a:extLst>
            <a:ext uri="{FF2B5EF4-FFF2-40B4-BE49-F238E27FC236}">
              <a16:creationId xmlns:a16="http://schemas.microsoft.com/office/drawing/2014/main" xmlns=""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4" name="213 CuadroTexto">
          <a:extLst>
            <a:ext uri="{FF2B5EF4-FFF2-40B4-BE49-F238E27FC236}">
              <a16:creationId xmlns:a16="http://schemas.microsoft.com/office/drawing/2014/main" xmlns=""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5" name="214 CuadroTexto">
          <a:extLst>
            <a:ext uri="{FF2B5EF4-FFF2-40B4-BE49-F238E27FC236}">
              <a16:creationId xmlns:a16="http://schemas.microsoft.com/office/drawing/2014/main" xmlns=""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6" name="215 CuadroTexto">
          <a:extLst>
            <a:ext uri="{FF2B5EF4-FFF2-40B4-BE49-F238E27FC236}">
              <a16:creationId xmlns:a16="http://schemas.microsoft.com/office/drawing/2014/main" xmlns=""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7" name="216 CuadroTexto">
          <a:extLst>
            <a:ext uri="{FF2B5EF4-FFF2-40B4-BE49-F238E27FC236}">
              <a16:creationId xmlns:a16="http://schemas.microsoft.com/office/drawing/2014/main" xmlns=""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8" name="217 CuadroTexto">
          <a:extLst>
            <a:ext uri="{FF2B5EF4-FFF2-40B4-BE49-F238E27FC236}">
              <a16:creationId xmlns:a16="http://schemas.microsoft.com/office/drawing/2014/main" xmlns=""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9" name="218 CuadroTexto">
          <a:extLst>
            <a:ext uri="{FF2B5EF4-FFF2-40B4-BE49-F238E27FC236}">
              <a16:creationId xmlns:a16="http://schemas.microsoft.com/office/drawing/2014/main" xmlns=""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0" name="219 CuadroTexto">
          <a:extLst>
            <a:ext uri="{FF2B5EF4-FFF2-40B4-BE49-F238E27FC236}">
              <a16:creationId xmlns:a16="http://schemas.microsoft.com/office/drawing/2014/main" xmlns=""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1" name="220 CuadroTexto">
          <a:extLst>
            <a:ext uri="{FF2B5EF4-FFF2-40B4-BE49-F238E27FC236}">
              <a16:creationId xmlns:a16="http://schemas.microsoft.com/office/drawing/2014/main" xmlns=""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2" name="221 CuadroTexto">
          <a:extLst>
            <a:ext uri="{FF2B5EF4-FFF2-40B4-BE49-F238E27FC236}">
              <a16:creationId xmlns:a16="http://schemas.microsoft.com/office/drawing/2014/main" xmlns=""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3" name="222 CuadroTexto">
          <a:extLst>
            <a:ext uri="{FF2B5EF4-FFF2-40B4-BE49-F238E27FC236}">
              <a16:creationId xmlns:a16="http://schemas.microsoft.com/office/drawing/2014/main" xmlns=""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4" name="223 CuadroTexto">
          <a:extLst>
            <a:ext uri="{FF2B5EF4-FFF2-40B4-BE49-F238E27FC236}">
              <a16:creationId xmlns:a16="http://schemas.microsoft.com/office/drawing/2014/main" xmlns=""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5" name="224 CuadroTexto">
          <a:extLst>
            <a:ext uri="{FF2B5EF4-FFF2-40B4-BE49-F238E27FC236}">
              <a16:creationId xmlns:a16="http://schemas.microsoft.com/office/drawing/2014/main" xmlns=""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6" name="225 CuadroTexto">
          <a:extLst>
            <a:ext uri="{FF2B5EF4-FFF2-40B4-BE49-F238E27FC236}">
              <a16:creationId xmlns:a16="http://schemas.microsoft.com/office/drawing/2014/main" xmlns=""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7" name="226 CuadroTexto">
          <a:extLst>
            <a:ext uri="{FF2B5EF4-FFF2-40B4-BE49-F238E27FC236}">
              <a16:creationId xmlns:a16="http://schemas.microsoft.com/office/drawing/2014/main" xmlns=""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8" name="227 CuadroTexto">
          <a:extLst>
            <a:ext uri="{FF2B5EF4-FFF2-40B4-BE49-F238E27FC236}">
              <a16:creationId xmlns:a16="http://schemas.microsoft.com/office/drawing/2014/main" xmlns=""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9" name="228 CuadroTexto">
          <a:extLst>
            <a:ext uri="{FF2B5EF4-FFF2-40B4-BE49-F238E27FC236}">
              <a16:creationId xmlns:a16="http://schemas.microsoft.com/office/drawing/2014/main" xmlns=""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0" name="229 CuadroTexto">
          <a:extLst>
            <a:ext uri="{FF2B5EF4-FFF2-40B4-BE49-F238E27FC236}">
              <a16:creationId xmlns:a16="http://schemas.microsoft.com/office/drawing/2014/main" xmlns=""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1" name="230 CuadroTexto">
          <a:extLst>
            <a:ext uri="{FF2B5EF4-FFF2-40B4-BE49-F238E27FC236}">
              <a16:creationId xmlns:a16="http://schemas.microsoft.com/office/drawing/2014/main" xmlns=""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2" name="231 CuadroTexto">
          <a:extLst>
            <a:ext uri="{FF2B5EF4-FFF2-40B4-BE49-F238E27FC236}">
              <a16:creationId xmlns:a16="http://schemas.microsoft.com/office/drawing/2014/main" xmlns=""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3" name="232 CuadroTexto">
          <a:extLst>
            <a:ext uri="{FF2B5EF4-FFF2-40B4-BE49-F238E27FC236}">
              <a16:creationId xmlns:a16="http://schemas.microsoft.com/office/drawing/2014/main" xmlns=""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4" name="233 CuadroTexto">
          <a:extLst>
            <a:ext uri="{FF2B5EF4-FFF2-40B4-BE49-F238E27FC236}">
              <a16:creationId xmlns:a16="http://schemas.microsoft.com/office/drawing/2014/main" xmlns=""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5" name="234 CuadroTexto">
          <a:extLst>
            <a:ext uri="{FF2B5EF4-FFF2-40B4-BE49-F238E27FC236}">
              <a16:creationId xmlns:a16="http://schemas.microsoft.com/office/drawing/2014/main" xmlns=""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6" name="235 CuadroTexto">
          <a:extLst>
            <a:ext uri="{FF2B5EF4-FFF2-40B4-BE49-F238E27FC236}">
              <a16:creationId xmlns:a16="http://schemas.microsoft.com/office/drawing/2014/main" xmlns=""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7" name="236 CuadroTexto">
          <a:extLst>
            <a:ext uri="{FF2B5EF4-FFF2-40B4-BE49-F238E27FC236}">
              <a16:creationId xmlns:a16="http://schemas.microsoft.com/office/drawing/2014/main" xmlns=""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8" name="237 CuadroTexto">
          <a:extLst>
            <a:ext uri="{FF2B5EF4-FFF2-40B4-BE49-F238E27FC236}">
              <a16:creationId xmlns:a16="http://schemas.microsoft.com/office/drawing/2014/main" xmlns=""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9" name="238 CuadroTexto">
          <a:extLst>
            <a:ext uri="{FF2B5EF4-FFF2-40B4-BE49-F238E27FC236}">
              <a16:creationId xmlns:a16="http://schemas.microsoft.com/office/drawing/2014/main" xmlns=""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0" name="239 CuadroTexto">
          <a:extLst>
            <a:ext uri="{FF2B5EF4-FFF2-40B4-BE49-F238E27FC236}">
              <a16:creationId xmlns:a16="http://schemas.microsoft.com/office/drawing/2014/main" xmlns=""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1" name="240 CuadroTexto">
          <a:extLst>
            <a:ext uri="{FF2B5EF4-FFF2-40B4-BE49-F238E27FC236}">
              <a16:creationId xmlns:a16="http://schemas.microsoft.com/office/drawing/2014/main" xmlns=""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2" name="241 CuadroTexto">
          <a:extLst>
            <a:ext uri="{FF2B5EF4-FFF2-40B4-BE49-F238E27FC236}">
              <a16:creationId xmlns:a16="http://schemas.microsoft.com/office/drawing/2014/main" xmlns=""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3" name="242 CuadroTexto">
          <a:extLst>
            <a:ext uri="{FF2B5EF4-FFF2-40B4-BE49-F238E27FC236}">
              <a16:creationId xmlns:a16="http://schemas.microsoft.com/office/drawing/2014/main" xmlns=""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4" name="243 CuadroTexto">
          <a:extLst>
            <a:ext uri="{FF2B5EF4-FFF2-40B4-BE49-F238E27FC236}">
              <a16:creationId xmlns:a16="http://schemas.microsoft.com/office/drawing/2014/main" xmlns=""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5" name="244 CuadroTexto">
          <a:extLst>
            <a:ext uri="{FF2B5EF4-FFF2-40B4-BE49-F238E27FC236}">
              <a16:creationId xmlns:a16="http://schemas.microsoft.com/office/drawing/2014/main" xmlns=""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6" name="245 CuadroTexto">
          <a:extLst>
            <a:ext uri="{FF2B5EF4-FFF2-40B4-BE49-F238E27FC236}">
              <a16:creationId xmlns:a16="http://schemas.microsoft.com/office/drawing/2014/main" xmlns=""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7" name="246 CuadroTexto">
          <a:extLst>
            <a:ext uri="{FF2B5EF4-FFF2-40B4-BE49-F238E27FC236}">
              <a16:creationId xmlns:a16="http://schemas.microsoft.com/office/drawing/2014/main" xmlns=""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8" name="247 CuadroTexto">
          <a:extLst>
            <a:ext uri="{FF2B5EF4-FFF2-40B4-BE49-F238E27FC236}">
              <a16:creationId xmlns:a16="http://schemas.microsoft.com/office/drawing/2014/main" xmlns=""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9" name="248 CuadroTexto">
          <a:extLst>
            <a:ext uri="{FF2B5EF4-FFF2-40B4-BE49-F238E27FC236}">
              <a16:creationId xmlns:a16="http://schemas.microsoft.com/office/drawing/2014/main" xmlns=""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0" name="249 CuadroTexto">
          <a:extLst>
            <a:ext uri="{FF2B5EF4-FFF2-40B4-BE49-F238E27FC236}">
              <a16:creationId xmlns:a16="http://schemas.microsoft.com/office/drawing/2014/main" xmlns=""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1" name="250 CuadroTexto">
          <a:extLst>
            <a:ext uri="{FF2B5EF4-FFF2-40B4-BE49-F238E27FC236}">
              <a16:creationId xmlns:a16="http://schemas.microsoft.com/office/drawing/2014/main" xmlns=""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2" name="251 CuadroTexto">
          <a:extLst>
            <a:ext uri="{FF2B5EF4-FFF2-40B4-BE49-F238E27FC236}">
              <a16:creationId xmlns:a16="http://schemas.microsoft.com/office/drawing/2014/main" xmlns=""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3" name="252 CuadroTexto">
          <a:extLst>
            <a:ext uri="{FF2B5EF4-FFF2-40B4-BE49-F238E27FC236}">
              <a16:creationId xmlns:a16="http://schemas.microsoft.com/office/drawing/2014/main" xmlns=""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4" name="253 CuadroTexto">
          <a:extLst>
            <a:ext uri="{FF2B5EF4-FFF2-40B4-BE49-F238E27FC236}">
              <a16:creationId xmlns:a16="http://schemas.microsoft.com/office/drawing/2014/main" xmlns=""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5" name="254 CuadroTexto">
          <a:extLst>
            <a:ext uri="{FF2B5EF4-FFF2-40B4-BE49-F238E27FC236}">
              <a16:creationId xmlns:a16="http://schemas.microsoft.com/office/drawing/2014/main" xmlns=""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6" name="255 CuadroTexto">
          <a:extLst>
            <a:ext uri="{FF2B5EF4-FFF2-40B4-BE49-F238E27FC236}">
              <a16:creationId xmlns:a16="http://schemas.microsoft.com/office/drawing/2014/main" xmlns=""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7" name="256 CuadroTexto">
          <a:extLst>
            <a:ext uri="{FF2B5EF4-FFF2-40B4-BE49-F238E27FC236}">
              <a16:creationId xmlns:a16="http://schemas.microsoft.com/office/drawing/2014/main" xmlns=""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8" name="257 CuadroTexto">
          <a:extLst>
            <a:ext uri="{FF2B5EF4-FFF2-40B4-BE49-F238E27FC236}">
              <a16:creationId xmlns:a16="http://schemas.microsoft.com/office/drawing/2014/main" xmlns=""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9" name="258 CuadroTexto">
          <a:extLst>
            <a:ext uri="{FF2B5EF4-FFF2-40B4-BE49-F238E27FC236}">
              <a16:creationId xmlns:a16="http://schemas.microsoft.com/office/drawing/2014/main" xmlns=""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0" name="259 CuadroTexto">
          <a:extLst>
            <a:ext uri="{FF2B5EF4-FFF2-40B4-BE49-F238E27FC236}">
              <a16:creationId xmlns:a16="http://schemas.microsoft.com/office/drawing/2014/main" xmlns=""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1" name="260 CuadroTexto">
          <a:extLst>
            <a:ext uri="{FF2B5EF4-FFF2-40B4-BE49-F238E27FC236}">
              <a16:creationId xmlns:a16="http://schemas.microsoft.com/office/drawing/2014/main" xmlns=""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2" name="261 CuadroTexto">
          <a:extLst>
            <a:ext uri="{FF2B5EF4-FFF2-40B4-BE49-F238E27FC236}">
              <a16:creationId xmlns:a16="http://schemas.microsoft.com/office/drawing/2014/main" xmlns=""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3" name="262 CuadroTexto">
          <a:extLst>
            <a:ext uri="{FF2B5EF4-FFF2-40B4-BE49-F238E27FC236}">
              <a16:creationId xmlns:a16="http://schemas.microsoft.com/office/drawing/2014/main" xmlns=""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4" name="263 CuadroTexto">
          <a:extLst>
            <a:ext uri="{FF2B5EF4-FFF2-40B4-BE49-F238E27FC236}">
              <a16:creationId xmlns:a16="http://schemas.microsoft.com/office/drawing/2014/main" xmlns=""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5" name="264 CuadroTexto">
          <a:extLst>
            <a:ext uri="{FF2B5EF4-FFF2-40B4-BE49-F238E27FC236}">
              <a16:creationId xmlns:a16="http://schemas.microsoft.com/office/drawing/2014/main" xmlns=""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6" name="265 CuadroTexto">
          <a:extLst>
            <a:ext uri="{FF2B5EF4-FFF2-40B4-BE49-F238E27FC236}">
              <a16:creationId xmlns:a16="http://schemas.microsoft.com/office/drawing/2014/main" xmlns=""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7" name="266 CuadroTexto">
          <a:extLst>
            <a:ext uri="{FF2B5EF4-FFF2-40B4-BE49-F238E27FC236}">
              <a16:creationId xmlns:a16="http://schemas.microsoft.com/office/drawing/2014/main" xmlns=""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8" name="267 CuadroTexto">
          <a:extLst>
            <a:ext uri="{FF2B5EF4-FFF2-40B4-BE49-F238E27FC236}">
              <a16:creationId xmlns:a16="http://schemas.microsoft.com/office/drawing/2014/main" xmlns=""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9" name="268 CuadroTexto">
          <a:extLst>
            <a:ext uri="{FF2B5EF4-FFF2-40B4-BE49-F238E27FC236}">
              <a16:creationId xmlns:a16="http://schemas.microsoft.com/office/drawing/2014/main" xmlns="" id="{00000000-0008-0000-2000-0000D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0" name="269 CuadroTexto">
          <a:extLst>
            <a:ext uri="{FF2B5EF4-FFF2-40B4-BE49-F238E27FC236}">
              <a16:creationId xmlns:a16="http://schemas.microsoft.com/office/drawing/2014/main" xmlns="" id="{00000000-0008-0000-2000-0000DA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1" name="270 CuadroTexto">
          <a:extLst>
            <a:ext uri="{FF2B5EF4-FFF2-40B4-BE49-F238E27FC236}">
              <a16:creationId xmlns:a16="http://schemas.microsoft.com/office/drawing/2014/main" xmlns="" id="{00000000-0008-0000-2000-0000DB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2" name="271 CuadroTexto">
          <a:extLst>
            <a:ext uri="{FF2B5EF4-FFF2-40B4-BE49-F238E27FC236}">
              <a16:creationId xmlns:a16="http://schemas.microsoft.com/office/drawing/2014/main" xmlns="" id="{00000000-0008-0000-2000-0000DC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3" name="272 CuadroTexto">
          <a:extLst>
            <a:ext uri="{FF2B5EF4-FFF2-40B4-BE49-F238E27FC236}">
              <a16:creationId xmlns:a16="http://schemas.microsoft.com/office/drawing/2014/main" xmlns="" id="{00000000-0008-0000-2000-0000DD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4" name="273 CuadroTexto">
          <a:extLst>
            <a:ext uri="{FF2B5EF4-FFF2-40B4-BE49-F238E27FC236}">
              <a16:creationId xmlns:a16="http://schemas.microsoft.com/office/drawing/2014/main" xmlns="" id="{00000000-0008-0000-2000-0000DE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5" name="274 CuadroTexto">
          <a:extLst>
            <a:ext uri="{FF2B5EF4-FFF2-40B4-BE49-F238E27FC236}">
              <a16:creationId xmlns:a16="http://schemas.microsoft.com/office/drawing/2014/main" xmlns="" id="{00000000-0008-0000-2000-0000DF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6" name="275 CuadroTexto">
          <a:extLst>
            <a:ext uri="{FF2B5EF4-FFF2-40B4-BE49-F238E27FC236}">
              <a16:creationId xmlns:a16="http://schemas.microsoft.com/office/drawing/2014/main" xmlns="" id="{00000000-0008-0000-2000-0000E0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7" name="276 CuadroTexto">
          <a:extLst>
            <a:ext uri="{FF2B5EF4-FFF2-40B4-BE49-F238E27FC236}">
              <a16:creationId xmlns:a16="http://schemas.microsoft.com/office/drawing/2014/main" xmlns="" id="{00000000-0008-0000-2000-0000E1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8" name="277 CuadroTexto">
          <a:extLst>
            <a:ext uri="{FF2B5EF4-FFF2-40B4-BE49-F238E27FC236}">
              <a16:creationId xmlns:a16="http://schemas.microsoft.com/office/drawing/2014/main" xmlns="" id="{00000000-0008-0000-2000-0000E2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9" name="278 CuadroTexto">
          <a:extLst>
            <a:ext uri="{FF2B5EF4-FFF2-40B4-BE49-F238E27FC236}">
              <a16:creationId xmlns:a16="http://schemas.microsoft.com/office/drawing/2014/main" xmlns="" id="{00000000-0008-0000-2000-0000E3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0" name="279 CuadroTexto">
          <a:extLst>
            <a:ext uri="{FF2B5EF4-FFF2-40B4-BE49-F238E27FC236}">
              <a16:creationId xmlns:a16="http://schemas.microsoft.com/office/drawing/2014/main" xmlns="" id="{00000000-0008-0000-2000-0000E4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1" name="280 CuadroTexto">
          <a:extLst>
            <a:ext uri="{FF2B5EF4-FFF2-40B4-BE49-F238E27FC236}">
              <a16:creationId xmlns:a16="http://schemas.microsoft.com/office/drawing/2014/main" xmlns="" id="{00000000-0008-0000-2000-0000E5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2" name="281 CuadroTexto">
          <a:extLst>
            <a:ext uri="{FF2B5EF4-FFF2-40B4-BE49-F238E27FC236}">
              <a16:creationId xmlns:a16="http://schemas.microsoft.com/office/drawing/2014/main" xmlns="" id="{00000000-0008-0000-2000-0000E6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3" name="282 CuadroTexto">
          <a:extLst>
            <a:ext uri="{FF2B5EF4-FFF2-40B4-BE49-F238E27FC236}">
              <a16:creationId xmlns:a16="http://schemas.microsoft.com/office/drawing/2014/main" xmlns="" id="{00000000-0008-0000-2000-0000E7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4" name="283 CuadroTexto">
          <a:extLst>
            <a:ext uri="{FF2B5EF4-FFF2-40B4-BE49-F238E27FC236}">
              <a16:creationId xmlns:a16="http://schemas.microsoft.com/office/drawing/2014/main" xmlns="" id="{00000000-0008-0000-2000-0000E8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5" name="284 CuadroTexto">
          <a:extLst>
            <a:ext uri="{FF2B5EF4-FFF2-40B4-BE49-F238E27FC236}">
              <a16:creationId xmlns:a16="http://schemas.microsoft.com/office/drawing/2014/main" xmlns="" id="{00000000-0008-0000-2000-0000E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6" name="285 CuadroTexto">
          <a:extLst>
            <a:ext uri="{FF2B5EF4-FFF2-40B4-BE49-F238E27FC236}">
              <a16:creationId xmlns:a16="http://schemas.microsoft.com/office/drawing/2014/main" xmlns=""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7" name="286 CuadroTexto">
          <a:extLst>
            <a:ext uri="{FF2B5EF4-FFF2-40B4-BE49-F238E27FC236}">
              <a16:creationId xmlns:a16="http://schemas.microsoft.com/office/drawing/2014/main" xmlns=""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8" name="287 CuadroTexto">
          <a:extLst>
            <a:ext uri="{FF2B5EF4-FFF2-40B4-BE49-F238E27FC236}">
              <a16:creationId xmlns:a16="http://schemas.microsoft.com/office/drawing/2014/main" xmlns=""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9" name="288 CuadroTexto">
          <a:extLst>
            <a:ext uri="{FF2B5EF4-FFF2-40B4-BE49-F238E27FC236}">
              <a16:creationId xmlns:a16="http://schemas.microsoft.com/office/drawing/2014/main" xmlns=""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0" name="289 CuadroTexto">
          <a:extLst>
            <a:ext uri="{FF2B5EF4-FFF2-40B4-BE49-F238E27FC236}">
              <a16:creationId xmlns:a16="http://schemas.microsoft.com/office/drawing/2014/main" xmlns=""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1" name="290 CuadroTexto">
          <a:extLst>
            <a:ext uri="{FF2B5EF4-FFF2-40B4-BE49-F238E27FC236}">
              <a16:creationId xmlns:a16="http://schemas.microsoft.com/office/drawing/2014/main" xmlns=""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2" name="291 CuadroTexto">
          <a:extLst>
            <a:ext uri="{FF2B5EF4-FFF2-40B4-BE49-F238E27FC236}">
              <a16:creationId xmlns:a16="http://schemas.microsoft.com/office/drawing/2014/main" xmlns=""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3" name="292 CuadroTexto">
          <a:extLst>
            <a:ext uri="{FF2B5EF4-FFF2-40B4-BE49-F238E27FC236}">
              <a16:creationId xmlns:a16="http://schemas.microsoft.com/office/drawing/2014/main" xmlns=""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4" name="293 CuadroTexto">
          <a:extLst>
            <a:ext uri="{FF2B5EF4-FFF2-40B4-BE49-F238E27FC236}">
              <a16:creationId xmlns:a16="http://schemas.microsoft.com/office/drawing/2014/main" xmlns=""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5" name="294 CuadroTexto">
          <a:extLst>
            <a:ext uri="{FF2B5EF4-FFF2-40B4-BE49-F238E27FC236}">
              <a16:creationId xmlns:a16="http://schemas.microsoft.com/office/drawing/2014/main" xmlns=""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6" name="295 CuadroTexto">
          <a:extLst>
            <a:ext uri="{FF2B5EF4-FFF2-40B4-BE49-F238E27FC236}">
              <a16:creationId xmlns:a16="http://schemas.microsoft.com/office/drawing/2014/main" xmlns=""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7" name="296 CuadroTexto">
          <a:extLst>
            <a:ext uri="{FF2B5EF4-FFF2-40B4-BE49-F238E27FC236}">
              <a16:creationId xmlns:a16="http://schemas.microsoft.com/office/drawing/2014/main" xmlns=""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8" name="17 CuadroTexto">
          <a:extLst>
            <a:ext uri="{FF2B5EF4-FFF2-40B4-BE49-F238E27FC236}">
              <a16:creationId xmlns:a16="http://schemas.microsoft.com/office/drawing/2014/main" xmlns=""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9" name="90 CuadroTexto">
          <a:extLst>
            <a:ext uri="{FF2B5EF4-FFF2-40B4-BE49-F238E27FC236}">
              <a16:creationId xmlns:a16="http://schemas.microsoft.com/office/drawing/2014/main" xmlns="" id="{00000000-0008-0000-2000-0000F7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0" name="91 CuadroTexto">
          <a:extLst>
            <a:ext uri="{FF2B5EF4-FFF2-40B4-BE49-F238E27FC236}">
              <a16:creationId xmlns:a16="http://schemas.microsoft.com/office/drawing/2014/main" xmlns="" id="{00000000-0008-0000-2000-0000F8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1" name="92 CuadroTexto">
          <a:extLst>
            <a:ext uri="{FF2B5EF4-FFF2-40B4-BE49-F238E27FC236}">
              <a16:creationId xmlns:a16="http://schemas.microsoft.com/office/drawing/2014/main" xmlns="" id="{00000000-0008-0000-2000-0000F9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2" name="93 CuadroTexto">
          <a:extLst>
            <a:ext uri="{FF2B5EF4-FFF2-40B4-BE49-F238E27FC236}">
              <a16:creationId xmlns:a16="http://schemas.microsoft.com/office/drawing/2014/main" xmlns="" id="{00000000-0008-0000-2000-0000FA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3" name="94 CuadroTexto">
          <a:extLst>
            <a:ext uri="{FF2B5EF4-FFF2-40B4-BE49-F238E27FC236}">
              <a16:creationId xmlns:a16="http://schemas.microsoft.com/office/drawing/2014/main" xmlns="" id="{00000000-0008-0000-2000-0000FB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4" name="95 CuadroTexto">
          <a:extLst>
            <a:ext uri="{FF2B5EF4-FFF2-40B4-BE49-F238E27FC236}">
              <a16:creationId xmlns:a16="http://schemas.microsoft.com/office/drawing/2014/main" xmlns="" id="{00000000-0008-0000-2000-0000FC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5" name="96 CuadroTexto">
          <a:extLst>
            <a:ext uri="{FF2B5EF4-FFF2-40B4-BE49-F238E27FC236}">
              <a16:creationId xmlns:a16="http://schemas.microsoft.com/office/drawing/2014/main" xmlns="" id="{00000000-0008-0000-2000-0000FD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6" name="97 CuadroTexto">
          <a:extLst>
            <a:ext uri="{FF2B5EF4-FFF2-40B4-BE49-F238E27FC236}">
              <a16:creationId xmlns:a16="http://schemas.microsoft.com/office/drawing/2014/main" xmlns="" id="{00000000-0008-0000-2000-0000FE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7" name="98 CuadroTexto">
          <a:extLst>
            <a:ext uri="{FF2B5EF4-FFF2-40B4-BE49-F238E27FC236}">
              <a16:creationId xmlns:a16="http://schemas.microsoft.com/office/drawing/2014/main" xmlns="" id="{00000000-0008-0000-2000-0000FF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8" name="99 CuadroTexto">
          <a:extLst>
            <a:ext uri="{FF2B5EF4-FFF2-40B4-BE49-F238E27FC236}">
              <a16:creationId xmlns:a16="http://schemas.microsoft.com/office/drawing/2014/main" xmlns="" id="{00000000-0008-0000-2000-000000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9" name="100 CuadroTexto">
          <a:extLst>
            <a:ext uri="{FF2B5EF4-FFF2-40B4-BE49-F238E27FC236}">
              <a16:creationId xmlns:a16="http://schemas.microsoft.com/office/drawing/2014/main" xmlns="" id="{00000000-0008-0000-2000-000001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0" name="101 CuadroTexto">
          <a:extLst>
            <a:ext uri="{FF2B5EF4-FFF2-40B4-BE49-F238E27FC236}">
              <a16:creationId xmlns:a16="http://schemas.microsoft.com/office/drawing/2014/main" xmlns="" id="{00000000-0008-0000-2000-000002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1" name="118 CuadroTexto">
          <a:extLst>
            <a:ext uri="{FF2B5EF4-FFF2-40B4-BE49-F238E27FC236}">
              <a16:creationId xmlns:a16="http://schemas.microsoft.com/office/drawing/2014/main" xmlns=""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2" name="119 CuadroTexto">
          <a:extLst>
            <a:ext uri="{FF2B5EF4-FFF2-40B4-BE49-F238E27FC236}">
              <a16:creationId xmlns:a16="http://schemas.microsoft.com/office/drawing/2014/main" xmlns=""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3" name="120 CuadroTexto">
          <a:extLst>
            <a:ext uri="{FF2B5EF4-FFF2-40B4-BE49-F238E27FC236}">
              <a16:creationId xmlns:a16="http://schemas.microsoft.com/office/drawing/2014/main" xmlns=""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4" name="121 CuadroTexto">
          <a:extLst>
            <a:ext uri="{FF2B5EF4-FFF2-40B4-BE49-F238E27FC236}">
              <a16:creationId xmlns:a16="http://schemas.microsoft.com/office/drawing/2014/main" xmlns=""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5" name="122 CuadroTexto">
          <a:extLst>
            <a:ext uri="{FF2B5EF4-FFF2-40B4-BE49-F238E27FC236}">
              <a16:creationId xmlns:a16="http://schemas.microsoft.com/office/drawing/2014/main" xmlns=""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6" name="123 CuadroTexto">
          <a:extLst>
            <a:ext uri="{FF2B5EF4-FFF2-40B4-BE49-F238E27FC236}">
              <a16:creationId xmlns:a16="http://schemas.microsoft.com/office/drawing/2014/main" xmlns=""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7" name="124 CuadroTexto">
          <a:extLst>
            <a:ext uri="{FF2B5EF4-FFF2-40B4-BE49-F238E27FC236}">
              <a16:creationId xmlns:a16="http://schemas.microsoft.com/office/drawing/2014/main" xmlns=""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8" name="125 CuadroTexto">
          <a:extLst>
            <a:ext uri="{FF2B5EF4-FFF2-40B4-BE49-F238E27FC236}">
              <a16:creationId xmlns:a16="http://schemas.microsoft.com/office/drawing/2014/main" xmlns=""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9" name="143 CuadroTexto">
          <a:extLst>
            <a:ext uri="{FF2B5EF4-FFF2-40B4-BE49-F238E27FC236}">
              <a16:creationId xmlns:a16="http://schemas.microsoft.com/office/drawing/2014/main" xmlns=""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0" name="144 CuadroTexto">
          <a:extLst>
            <a:ext uri="{FF2B5EF4-FFF2-40B4-BE49-F238E27FC236}">
              <a16:creationId xmlns:a16="http://schemas.microsoft.com/office/drawing/2014/main" xmlns=""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1" name="145 CuadroTexto">
          <a:extLst>
            <a:ext uri="{FF2B5EF4-FFF2-40B4-BE49-F238E27FC236}">
              <a16:creationId xmlns:a16="http://schemas.microsoft.com/office/drawing/2014/main" xmlns=""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2" name="146 CuadroTexto">
          <a:extLst>
            <a:ext uri="{FF2B5EF4-FFF2-40B4-BE49-F238E27FC236}">
              <a16:creationId xmlns:a16="http://schemas.microsoft.com/office/drawing/2014/main" xmlns=""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3" name="147 CuadroTexto">
          <a:extLst>
            <a:ext uri="{FF2B5EF4-FFF2-40B4-BE49-F238E27FC236}">
              <a16:creationId xmlns:a16="http://schemas.microsoft.com/office/drawing/2014/main" xmlns=""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4" name="148 CuadroTexto">
          <a:extLst>
            <a:ext uri="{FF2B5EF4-FFF2-40B4-BE49-F238E27FC236}">
              <a16:creationId xmlns:a16="http://schemas.microsoft.com/office/drawing/2014/main" xmlns=""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5" name="149 CuadroTexto">
          <a:extLst>
            <a:ext uri="{FF2B5EF4-FFF2-40B4-BE49-F238E27FC236}">
              <a16:creationId xmlns:a16="http://schemas.microsoft.com/office/drawing/2014/main" xmlns=""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6" name="150 CuadroTexto">
          <a:extLst>
            <a:ext uri="{FF2B5EF4-FFF2-40B4-BE49-F238E27FC236}">
              <a16:creationId xmlns:a16="http://schemas.microsoft.com/office/drawing/2014/main" xmlns=""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7" name="151 CuadroTexto">
          <a:extLst>
            <a:ext uri="{FF2B5EF4-FFF2-40B4-BE49-F238E27FC236}">
              <a16:creationId xmlns:a16="http://schemas.microsoft.com/office/drawing/2014/main" xmlns=""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8" name="152 CuadroTexto">
          <a:extLst>
            <a:ext uri="{FF2B5EF4-FFF2-40B4-BE49-F238E27FC236}">
              <a16:creationId xmlns:a16="http://schemas.microsoft.com/office/drawing/2014/main" xmlns=""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9" name="153 CuadroTexto">
          <a:extLst>
            <a:ext uri="{FF2B5EF4-FFF2-40B4-BE49-F238E27FC236}">
              <a16:creationId xmlns:a16="http://schemas.microsoft.com/office/drawing/2014/main" xmlns=""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0" name="154 CuadroTexto">
          <a:extLst>
            <a:ext uri="{FF2B5EF4-FFF2-40B4-BE49-F238E27FC236}">
              <a16:creationId xmlns:a16="http://schemas.microsoft.com/office/drawing/2014/main" xmlns=""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1" name="155 CuadroTexto">
          <a:extLst>
            <a:ext uri="{FF2B5EF4-FFF2-40B4-BE49-F238E27FC236}">
              <a16:creationId xmlns:a16="http://schemas.microsoft.com/office/drawing/2014/main" xmlns=""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2" name="156 CuadroTexto">
          <a:extLst>
            <a:ext uri="{FF2B5EF4-FFF2-40B4-BE49-F238E27FC236}">
              <a16:creationId xmlns:a16="http://schemas.microsoft.com/office/drawing/2014/main" xmlns=""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3" name="157 CuadroTexto">
          <a:extLst>
            <a:ext uri="{FF2B5EF4-FFF2-40B4-BE49-F238E27FC236}">
              <a16:creationId xmlns:a16="http://schemas.microsoft.com/office/drawing/2014/main" xmlns=""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4" name="158 CuadroTexto">
          <a:extLst>
            <a:ext uri="{FF2B5EF4-FFF2-40B4-BE49-F238E27FC236}">
              <a16:creationId xmlns:a16="http://schemas.microsoft.com/office/drawing/2014/main" xmlns=""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5" name="159 CuadroTexto">
          <a:extLst>
            <a:ext uri="{FF2B5EF4-FFF2-40B4-BE49-F238E27FC236}">
              <a16:creationId xmlns:a16="http://schemas.microsoft.com/office/drawing/2014/main" xmlns=""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6" name="160 CuadroTexto">
          <a:extLst>
            <a:ext uri="{FF2B5EF4-FFF2-40B4-BE49-F238E27FC236}">
              <a16:creationId xmlns:a16="http://schemas.microsoft.com/office/drawing/2014/main" xmlns=""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7" name="161 CuadroTexto">
          <a:extLst>
            <a:ext uri="{FF2B5EF4-FFF2-40B4-BE49-F238E27FC236}">
              <a16:creationId xmlns:a16="http://schemas.microsoft.com/office/drawing/2014/main" xmlns=""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8" name="162 CuadroTexto">
          <a:extLst>
            <a:ext uri="{FF2B5EF4-FFF2-40B4-BE49-F238E27FC236}">
              <a16:creationId xmlns:a16="http://schemas.microsoft.com/office/drawing/2014/main" xmlns=""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9" name="163 CuadroTexto">
          <a:extLst>
            <a:ext uri="{FF2B5EF4-FFF2-40B4-BE49-F238E27FC236}">
              <a16:creationId xmlns:a16="http://schemas.microsoft.com/office/drawing/2014/main" xmlns=""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0" name="164 CuadroTexto">
          <a:extLst>
            <a:ext uri="{FF2B5EF4-FFF2-40B4-BE49-F238E27FC236}">
              <a16:creationId xmlns:a16="http://schemas.microsoft.com/office/drawing/2014/main" xmlns=""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1" name="165 CuadroTexto">
          <a:extLst>
            <a:ext uri="{FF2B5EF4-FFF2-40B4-BE49-F238E27FC236}">
              <a16:creationId xmlns:a16="http://schemas.microsoft.com/office/drawing/2014/main" xmlns=""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2" name="166 CuadroTexto">
          <a:extLst>
            <a:ext uri="{FF2B5EF4-FFF2-40B4-BE49-F238E27FC236}">
              <a16:creationId xmlns:a16="http://schemas.microsoft.com/office/drawing/2014/main" xmlns=""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3" name="167 CuadroTexto">
          <a:extLst>
            <a:ext uri="{FF2B5EF4-FFF2-40B4-BE49-F238E27FC236}">
              <a16:creationId xmlns:a16="http://schemas.microsoft.com/office/drawing/2014/main" xmlns=""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4" name="168 CuadroTexto">
          <a:extLst>
            <a:ext uri="{FF2B5EF4-FFF2-40B4-BE49-F238E27FC236}">
              <a16:creationId xmlns:a16="http://schemas.microsoft.com/office/drawing/2014/main" xmlns=""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5" name="169 CuadroTexto">
          <a:extLst>
            <a:ext uri="{FF2B5EF4-FFF2-40B4-BE49-F238E27FC236}">
              <a16:creationId xmlns:a16="http://schemas.microsoft.com/office/drawing/2014/main" xmlns=""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6" name="170 CuadroTexto">
          <a:extLst>
            <a:ext uri="{FF2B5EF4-FFF2-40B4-BE49-F238E27FC236}">
              <a16:creationId xmlns:a16="http://schemas.microsoft.com/office/drawing/2014/main" xmlns=""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7" name="171 CuadroTexto">
          <a:extLst>
            <a:ext uri="{FF2B5EF4-FFF2-40B4-BE49-F238E27FC236}">
              <a16:creationId xmlns:a16="http://schemas.microsoft.com/office/drawing/2014/main" xmlns=""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8" name="172 CuadroTexto">
          <a:extLst>
            <a:ext uri="{FF2B5EF4-FFF2-40B4-BE49-F238E27FC236}">
              <a16:creationId xmlns:a16="http://schemas.microsoft.com/office/drawing/2014/main" xmlns=""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9" name="173 CuadroTexto">
          <a:extLst>
            <a:ext uri="{FF2B5EF4-FFF2-40B4-BE49-F238E27FC236}">
              <a16:creationId xmlns:a16="http://schemas.microsoft.com/office/drawing/2014/main" xmlns=""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0" name="174 CuadroTexto">
          <a:extLst>
            <a:ext uri="{FF2B5EF4-FFF2-40B4-BE49-F238E27FC236}">
              <a16:creationId xmlns:a16="http://schemas.microsoft.com/office/drawing/2014/main" xmlns=""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1" name="175 CuadroTexto">
          <a:extLst>
            <a:ext uri="{FF2B5EF4-FFF2-40B4-BE49-F238E27FC236}">
              <a16:creationId xmlns:a16="http://schemas.microsoft.com/office/drawing/2014/main" xmlns=""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2" name="176 CuadroTexto">
          <a:extLst>
            <a:ext uri="{FF2B5EF4-FFF2-40B4-BE49-F238E27FC236}">
              <a16:creationId xmlns:a16="http://schemas.microsoft.com/office/drawing/2014/main" xmlns=""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3" name="177 CuadroTexto">
          <a:extLst>
            <a:ext uri="{FF2B5EF4-FFF2-40B4-BE49-F238E27FC236}">
              <a16:creationId xmlns:a16="http://schemas.microsoft.com/office/drawing/2014/main" xmlns=""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4" name="178 CuadroTexto">
          <a:extLst>
            <a:ext uri="{FF2B5EF4-FFF2-40B4-BE49-F238E27FC236}">
              <a16:creationId xmlns:a16="http://schemas.microsoft.com/office/drawing/2014/main" xmlns=""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5" name="179 CuadroTexto">
          <a:extLst>
            <a:ext uri="{FF2B5EF4-FFF2-40B4-BE49-F238E27FC236}">
              <a16:creationId xmlns:a16="http://schemas.microsoft.com/office/drawing/2014/main" xmlns=""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6" name="180 CuadroTexto">
          <a:extLst>
            <a:ext uri="{FF2B5EF4-FFF2-40B4-BE49-F238E27FC236}">
              <a16:creationId xmlns:a16="http://schemas.microsoft.com/office/drawing/2014/main" xmlns=""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7" name="181 CuadroTexto">
          <a:extLst>
            <a:ext uri="{FF2B5EF4-FFF2-40B4-BE49-F238E27FC236}">
              <a16:creationId xmlns:a16="http://schemas.microsoft.com/office/drawing/2014/main" xmlns=""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8" name="182 CuadroTexto">
          <a:extLst>
            <a:ext uri="{FF2B5EF4-FFF2-40B4-BE49-F238E27FC236}">
              <a16:creationId xmlns:a16="http://schemas.microsoft.com/office/drawing/2014/main" xmlns=""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9" name="183 CuadroTexto">
          <a:extLst>
            <a:ext uri="{FF2B5EF4-FFF2-40B4-BE49-F238E27FC236}">
              <a16:creationId xmlns:a16="http://schemas.microsoft.com/office/drawing/2014/main" xmlns=""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0" name="184 CuadroTexto">
          <a:extLst>
            <a:ext uri="{FF2B5EF4-FFF2-40B4-BE49-F238E27FC236}">
              <a16:creationId xmlns:a16="http://schemas.microsoft.com/office/drawing/2014/main" xmlns=""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1" name="185 CuadroTexto">
          <a:extLst>
            <a:ext uri="{FF2B5EF4-FFF2-40B4-BE49-F238E27FC236}">
              <a16:creationId xmlns:a16="http://schemas.microsoft.com/office/drawing/2014/main" xmlns=""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2" name="186 CuadroTexto">
          <a:extLst>
            <a:ext uri="{FF2B5EF4-FFF2-40B4-BE49-F238E27FC236}">
              <a16:creationId xmlns:a16="http://schemas.microsoft.com/office/drawing/2014/main" xmlns=""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3" name="187 CuadroTexto">
          <a:extLst>
            <a:ext uri="{FF2B5EF4-FFF2-40B4-BE49-F238E27FC236}">
              <a16:creationId xmlns:a16="http://schemas.microsoft.com/office/drawing/2014/main" xmlns=""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4" name="188 CuadroTexto">
          <a:extLst>
            <a:ext uri="{FF2B5EF4-FFF2-40B4-BE49-F238E27FC236}">
              <a16:creationId xmlns:a16="http://schemas.microsoft.com/office/drawing/2014/main" xmlns=""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5" name="189 CuadroTexto">
          <a:extLst>
            <a:ext uri="{FF2B5EF4-FFF2-40B4-BE49-F238E27FC236}">
              <a16:creationId xmlns:a16="http://schemas.microsoft.com/office/drawing/2014/main" xmlns=""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6" name="190 CuadroTexto">
          <a:extLst>
            <a:ext uri="{FF2B5EF4-FFF2-40B4-BE49-F238E27FC236}">
              <a16:creationId xmlns:a16="http://schemas.microsoft.com/office/drawing/2014/main" xmlns=""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7" name="191 CuadroTexto">
          <a:extLst>
            <a:ext uri="{FF2B5EF4-FFF2-40B4-BE49-F238E27FC236}">
              <a16:creationId xmlns:a16="http://schemas.microsoft.com/office/drawing/2014/main" xmlns=""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8" name="192 CuadroTexto">
          <a:extLst>
            <a:ext uri="{FF2B5EF4-FFF2-40B4-BE49-F238E27FC236}">
              <a16:creationId xmlns:a16="http://schemas.microsoft.com/office/drawing/2014/main" xmlns=""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9" name="193 CuadroTexto">
          <a:extLst>
            <a:ext uri="{FF2B5EF4-FFF2-40B4-BE49-F238E27FC236}">
              <a16:creationId xmlns:a16="http://schemas.microsoft.com/office/drawing/2014/main" xmlns=""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0" name="194 CuadroTexto">
          <a:extLst>
            <a:ext uri="{FF2B5EF4-FFF2-40B4-BE49-F238E27FC236}">
              <a16:creationId xmlns:a16="http://schemas.microsoft.com/office/drawing/2014/main" xmlns=""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1" name="195 CuadroTexto">
          <a:extLst>
            <a:ext uri="{FF2B5EF4-FFF2-40B4-BE49-F238E27FC236}">
              <a16:creationId xmlns:a16="http://schemas.microsoft.com/office/drawing/2014/main" xmlns=""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2" name="196 CuadroTexto">
          <a:extLst>
            <a:ext uri="{FF2B5EF4-FFF2-40B4-BE49-F238E27FC236}">
              <a16:creationId xmlns:a16="http://schemas.microsoft.com/office/drawing/2014/main" xmlns=""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3" name="197 CuadroTexto">
          <a:extLst>
            <a:ext uri="{FF2B5EF4-FFF2-40B4-BE49-F238E27FC236}">
              <a16:creationId xmlns:a16="http://schemas.microsoft.com/office/drawing/2014/main" xmlns=""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4" name="198 CuadroTexto">
          <a:extLst>
            <a:ext uri="{FF2B5EF4-FFF2-40B4-BE49-F238E27FC236}">
              <a16:creationId xmlns:a16="http://schemas.microsoft.com/office/drawing/2014/main" xmlns=""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5" name="199 CuadroTexto">
          <a:extLst>
            <a:ext uri="{FF2B5EF4-FFF2-40B4-BE49-F238E27FC236}">
              <a16:creationId xmlns:a16="http://schemas.microsoft.com/office/drawing/2014/main" xmlns=""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6" name="200 CuadroTexto">
          <a:extLst>
            <a:ext uri="{FF2B5EF4-FFF2-40B4-BE49-F238E27FC236}">
              <a16:creationId xmlns:a16="http://schemas.microsoft.com/office/drawing/2014/main" xmlns=""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7" name="201 CuadroTexto">
          <a:extLst>
            <a:ext uri="{FF2B5EF4-FFF2-40B4-BE49-F238E27FC236}">
              <a16:creationId xmlns:a16="http://schemas.microsoft.com/office/drawing/2014/main" xmlns=""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8" name="202 CuadroTexto">
          <a:extLst>
            <a:ext uri="{FF2B5EF4-FFF2-40B4-BE49-F238E27FC236}">
              <a16:creationId xmlns:a16="http://schemas.microsoft.com/office/drawing/2014/main" xmlns=""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9" name="203 CuadroTexto">
          <a:extLst>
            <a:ext uri="{FF2B5EF4-FFF2-40B4-BE49-F238E27FC236}">
              <a16:creationId xmlns:a16="http://schemas.microsoft.com/office/drawing/2014/main" xmlns=""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0" name="204 CuadroTexto">
          <a:extLst>
            <a:ext uri="{FF2B5EF4-FFF2-40B4-BE49-F238E27FC236}">
              <a16:creationId xmlns:a16="http://schemas.microsoft.com/office/drawing/2014/main" xmlns=""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1" name="205 CuadroTexto">
          <a:extLst>
            <a:ext uri="{FF2B5EF4-FFF2-40B4-BE49-F238E27FC236}">
              <a16:creationId xmlns:a16="http://schemas.microsoft.com/office/drawing/2014/main" xmlns=""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2" name="206 CuadroTexto">
          <a:extLst>
            <a:ext uri="{FF2B5EF4-FFF2-40B4-BE49-F238E27FC236}">
              <a16:creationId xmlns:a16="http://schemas.microsoft.com/office/drawing/2014/main" xmlns=""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3" name="207 CuadroTexto">
          <a:extLst>
            <a:ext uri="{FF2B5EF4-FFF2-40B4-BE49-F238E27FC236}">
              <a16:creationId xmlns:a16="http://schemas.microsoft.com/office/drawing/2014/main" xmlns=""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4" name="208 CuadroTexto">
          <a:extLst>
            <a:ext uri="{FF2B5EF4-FFF2-40B4-BE49-F238E27FC236}">
              <a16:creationId xmlns:a16="http://schemas.microsoft.com/office/drawing/2014/main" xmlns=""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5" name="209 CuadroTexto">
          <a:extLst>
            <a:ext uri="{FF2B5EF4-FFF2-40B4-BE49-F238E27FC236}">
              <a16:creationId xmlns:a16="http://schemas.microsoft.com/office/drawing/2014/main" xmlns=""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6" name="210 CuadroTexto">
          <a:extLst>
            <a:ext uri="{FF2B5EF4-FFF2-40B4-BE49-F238E27FC236}">
              <a16:creationId xmlns:a16="http://schemas.microsoft.com/office/drawing/2014/main" xmlns=""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7" name="211 CuadroTexto">
          <a:extLst>
            <a:ext uri="{FF2B5EF4-FFF2-40B4-BE49-F238E27FC236}">
              <a16:creationId xmlns:a16="http://schemas.microsoft.com/office/drawing/2014/main" xmlns=""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8" name="212 CuadroTexto">
          <a:extLst>
            <a:ext uri="{FF2B5EF4-FFF2-40B4-BE49-F238E27FC236}">
              <a16:creationId xmlns:a16="http://schemas.microsoft.com/office/drawing/2014/main" xmlns=""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9" name="213 CuadroTexto">
          <a:extLst>
            <a:ext uri="{FF2B5EF4-FFF2-40B4-BE49-F238E27FC236}">
              <a16:creationId xmlns:a16="http://schemas.microsoft.com/office/drawing/2014/main" xmlns=""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0" name="214 CuadroTexto">
          <a:extLst>
            <a:ext uri="{FF2B5EF4-FFF2-40B4-BE49-F238E27FC236}">
              <a16:creationId xmlns:a16="http://schemas.microsoft.com/office/drawing/2014/main" xmlns=""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1" name="215 CuadroTexto">
          <a:extLst>
            <a:ext uri="{FF2B5EF4-FFF2-40B4-BE49-F238E27FC236}">
              <a16:creationId xmlns:a16="http://schemas.microsoft.com/office/drawing/2014/main" xmlns=""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2" name="216 CuadroTexto">
          <a:extLst>
            <a:ext uri="{FF2B5EF4-FFF2-40B4-BE49-F238E27FC236}">
              <a16:creationId xmlns:a16="http://schemas.microsoft.com/office/drawing/2014/main" xmlns=""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3" name="217 CuadroTexto">
          <a:extLst>
            <a:ext uri="{FF2B5EF4-FFF2-40B4-BE49-F238E27FC236}">
              <a16:creationId xmlns:a16="http://schemas.microsoft.com/office/drawing/2014/main" xmlns=""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4" name="218 CuadroTexto">
          <a:extLst>
            <a:ext uri="{FF2B5EF4-FFF2-40B4-BE49-F238E27FC236}">
              <a16:creationId xmlns:a16="http://schemas.microsoft.com/office/drawing/2014/main" xmlns=""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5" name="219 CuadroTexto">
          <a:extLst>
            <a:ext uri="{FF2B5EF4-FFF2-40B4-BE49-F238E27FC236}">
              <a16:creationId xmlns:a16="http://schemas.microsoft.com/office/drawing/2014/main" xmlns=""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6" name="220 CuadroTexto">
          <a:extLst>
            <a:ext uri="{FF2B5EF4-FFF2-40B4-BE49-F238E27FC236}">
              <a16:creationId xmlns:a16="http://schemas.microsoft.com/office/drawing/2014/main" xmlns=""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7" name="221 CuadroTexto">
          <a:extLst>
            <a:ext uri="{FF2B5EF4-FFF2-40B4-BE49-F238E27FC236}">
              <a16:creationId xmlns:a16="http://schemas.microsoft.com/office/drawing/2014/main" xmlns=""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8" name="222 CuadroTexto">
          <a:extLst>
            <a:ext uri="{FF2B5EF4-FFF2-40B4-BE49-F238E27FC236}">
              <a16:creationId xmlns:a16="http://schemas.microsoft.com/office/drawing/2014/main" xmlns=""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9" name="223 CuadroTexto">
          <a:extLst>
            <a:ext uri="{FF2B5EF4-FFF2-40B4-BE49-F238E27FC236}">
              <a16:creationId xmlns:a16="http://schemas.microsoft.com/office/drawing/2014/main" xmlns=""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0" name="224 CuadroTexto">
          <a:extLst>
            <a:ext uri="{FF2B5EF4-FFF2-40B4-BE49-F238E27FC236}">
              <a16:creationId xmlns:a16="http://schemas.microsoft.com/office/drawing/2014/main" xmlns=""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1" name="225 CuadroTexto">
          <a:extLst>
            <a:ext uri="{FF2B5EF4-FFF2-40B4-BE49-F238E27FC236}">
              <a16:creationId xmlns:a16="http://schemas.microsoft.com/office/drawing/2014/main" xmlns=""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2" name="226 CuadroTexto">
          <a:extLst>
            <a:ext uri="{FF2B5EF4-FFF2-40B4-BE49-F238E27FC236}">
              <a16:creationId xmlns:a16="http://schemas.microsoft.com/office/drawing/2014/main" xmlns=""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3" name="227 CuadroTexto">
          <a:extLst>
            <a:ext uri="{FF2B5EF4-FFF2-40B4-BE49-F238E27FC236}">
              <a16:creationId xmlns:a16="http://schemas.microsoft.com/office/drawing/2014/main" xmlns=""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4" name="228 CuadroTexto">
          <a:extLst>
            <a:ext uri="{FF2B5EF4-FFF2-40B4-BE49-F238E27FC236}">
              <a16:creationId xmlns:a16="http://schemas.microsoft.com/office/drawing/2014/main" xmlns=""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5" name="229 CuadroTexto">
          <a:extLst>
            <a:ext uri="{FF2B5EF4-FFF2-40B4-BE49-F238E27FC236}">
              <a16:creationId xmlns:a16="http://schemas.microsoft.com/office/drawing/2014/main" xmlns=""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6" name="230 CuadroTexto">
          <a:extLst>
            <a:ext uri="{FF2B5EF4-FFF2-40B4-BE49-F238E27FC236}">
              <a16:creationId xmlns:a16="http://schemas.microsoft.com/office/drawing/2014/main" xmlns=""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7" name="231 CuadroTexto">
          <a:extLst>
            <a:ext uri="{FF2B5EF4-FFF2-40B4-BE49-F238E27FC236}">
              <a16:creationId xmlns:a16="http://schemas.microsoft.com/office/drawing/2014/main" xmlns=""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8" name="232 CuadroTexto">
          <a:extLst>
            <a:ext uri="{FF2B5EF4-FFF2-40B4-BE49-F238E27FC236}">
              <a16:creationId xmlns:a16="http://schemas.microsoft.com/office/drawing/2014/main" xmlns=""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9" name="233 CuadroTexto">
          <a:extLst>
            <a:ext uri="{FF2B5EF4-FFF2-40B4-BE49-F238E27FC236}">
              <a16:creationId xmlns:a16="http://schemas.microsoft.com/office/drawing/2014/main" xmlns=""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0" name="234 CuadroTexto">
          <a:extLst>
            <a:ext uri="{FF2B5EF4-FFF2-40B4-BE49-F238E27FC236}">
              <a16:creationId xmlns:a16="http://schemas.microsoft.com/office/drawing/2014/main" xmlns=""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1" name="235 CuadroTexto">
          <a:extLst>
            <a:ext uri="{FF2B5EF4-FFF2-40B4-BE49-F238E27FC236}">
              <a16:creationId xmlns:a16="http://schemas.microsoft.com/office/drawing/2014/main" xmlns=""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2" name="236 CuadroTexto">
          <a:extLst>
            <a:ext uri="{FF2B5EF4-FFF2-40B4-BE49-F238E27FC236}">
              <a16:creationId xmlns:a16="http://schemas.microsoft.com/office/drawing/2014/main" xmlns=""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3" name="237 CuadroTexto">
          <a:extLst>
            <a:ext uri="{FF2B5EF4-FFF2-40B4-BE49-F238E27FC236}">
              <a16:creationId xmlns:a16="http://schemas.microsoft.com/office/drawing/2014/main" xmlns=""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4" name="238 CuadroTexto">
          <a:extLst>
            <a:ext uri="{FF2B5EF4-FFF2-40B4-BE49-F238E27FC236}">
              <a16:creationId xmlns:a16="http://schemas.microsoft.com/office/drawing/2014/main" xmlns=""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5" name="239 CuadroTexto">
          <a:extLst>
            <a:ext uri="{FF2B5EF4-FFF2-40B4-BE49-F238E27FC236}">
              <a16:creationId xmlns:a16="http://schemas.microsoft.com/office/drawing/2014/main" xmlns=""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6" name="240 CuadroTexto">
          <a:extLst>
            <a:ext uri="{FF2B5EF4-FFF2-40B4-BE49-F238E27FC236}">
              <a16:creationId xmlns:a16="http://schemas.microsoft.com/office/drawing/2014/main" xmlns=""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7" name="241 CuadroTexto">
          <a:extLst>
            <a:ext uri="{FF2B5EF4-FFF2-40B4-BE49-F238E27FC236}">
              <a16:creationId xmlns:a16="http://schemas.microsoft.com/office/drawing/2014/main" xmlns=""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8" name="242 CuadroTexto">
          <a:extLst>
            <a:ext uri="{FF2B5EF4-FFF2-40B4-BE49-F238E27FC236}">
              <a16:creationId xmlns:a16="http://schemas.microsoft.com/office/drawing/2014/main" xmlns=""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9" name="243 CuadroTexto">
          <a:extLst>
            <a:ext uri="{FF2B5EF4-FFF2-40B4-BE49-F238E27FC236}">
              <a16:creationId xmlns:a16="http://schemas.microsoft.com/office/drawing/2014/main" xmlns=""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0" name="244 CuadroTexto">
          <a:extLst>
            <a:ext uri="{FF2B5EF4-FFF2-40B4-BE49-F238E27FC236}">
              <a16:creationId xmlns:a16="http://schemas.microsoft.com/office/drawing/2014/main" xmlns=""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1" name="245 CuadroTexto">
          <a:extLst>
            <a:ext uri="{FF2B5EF4-FFF2-40B4-BE49-F238E27FC236}">
              <a16:creationId xmlns:a16="http://schemas.microsoft.com/office/drawing/2014/main" xmlns=""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2" name="246 CuadroTexto">
          <a:extLst>
            <a:ext uri="{FF2B5EF4-FFF2-40B4-BE49-F238E27FC236}">
              <a16:creationId xmlns:a16="http://schemas.microsoft.com/office/drawing/2014/main" xmlns=""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3" name="247 CuadroTexto">
          <a:extLst>
            <a:ext uri="{FF2B5EF4-FFF2-40B4-BE49-F238E27FC236}">
              <a16:creationId xmlns:a16="http://schemas.microsoft.com/office/drawing/2014/main" xmlns=""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4" name="248 CuadroTexto">
          <a:extLst>
            <a:ext uri="{FF2B5EF4-FFF2-40B4-BE49-F238E27FC236}">
              <a16:creationId xmlns:a16="http://schemas.microsoft.com/office/drawing/2014/main" xmlns=""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5" name="249 CuadroTexto">
          <a:extLst>
            <a:ext uri="{FF2B5EF4-FFF2-40B4-BE49-F238E27FC236}">
              <a16:creationId xmlns:a16="http://schemas.microsoft.com/office/drawing/2014/main" xmlns=""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6" name="250 CuadroTexto">
          <a:extLst>
            <a:ext uri="{FF2B5EF4-FFF2-40B4-BE49-F238E27FC236}">
              <a16:creationId xmlns:a16="http://schemas.microsoft.com/office/drawing/2014/main" xmlns=""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7" name="251 CuadroTexto">
          <a:extLst>
            <a:ext uri="{FF2B5EF4-FFF2-40B4-BE49-F238E27FC236}">
              <a16:creationId xmlns:a16="http://schemas.microsoft.com/office/drawing/2014/main" xmlns=""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8" name="252 CuadroTexto">
          <a:extLst>
            <a:ext uri="{FF2B5EF4-FFF2-40B4-BE49-F238E27FC236}">
              <a16:creationId xmlns:a16="http://schemas.microsoft.com/office/drawing/2014/main" xmlns=""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9" name="253 CuadroTexto">
          <a:extLst>
            <a:ext uri="{FF2B5EF4-FFF2-40B4-BE49-F238E27FC236}">
              <a16:creationId xmlns:a16="http://schemas.microsoft.com/office/drawing/2014/main" xmlns=""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0" name="254 CuadroTexto">
          <a:extLst>
            <a:ext uri="{FF2B5EF4-FFF2-40B4-BE49-F238E27FC236}">
              <a16:creationId xmlns:a16="http://schemas.microsoft.com/office/drawing/2014/main" xmlns=""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1" name="255 CuadroTexto">
          <a:extLst>
            <a:ext uri="{FF2B5EF4-FFF2-40B4-BE49-F238E27FC236}">
              <a16:creationId xmlns:a16="http://schemas.microsoft.com/office/drawing/2014/main" xmlns=""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2" name="256 CuadroTexto">
          <a:extLst>
            <a:ext uri="{FF2B5EF4-FFF2-40B4-BE49-F238E27FC236}">
              <a16:creationId xmlns:a16="http://schemas.microsoft.com/office/drawing/2014/main" xmlns=""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3" name="257 CuadroTexto">
          <a:extLst>
            <a:ext uri="{FF2B5EF4-FFF2-40B4-BE49-F238E27FC236}">
              <a16:creationId xmlns:a16="http://schemas.microsoft.com/office/drawing/2014/main" xmlns=""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4" name="258 CuadroTexto">
          <a:extLst>
            <a:ext uri="{FF2B5EF4-FFF2-40B4-BE49-F238E27FC236}">
              <a16:creationId xmlns:a16="http://schemas.microsoft.com/office/drawing/2014/main" xmlns=""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5" name="259 CuadroTexto">
          <a:extLst>
            <a:ext uri="{FF2B5EF4-FFF2-40B4-BE49-F238E27FC236}">
              <a16:creationId xmlns:a16="http://schemas.microsoft.com/office/drawing/2014/main" xmlns=""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6" name="260 CuadroTexto">
          <a:extLst>
            <a:ext uri="{FF2B5EF4-FFF2-40B4-BE49-F238E27FC236}">
              <a16:creationId xmlns:a16="http://schemas.microsoft.com/office/drawing/2014/main" xmlns=""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7" name="261 CuadroTexto">
          <a:extLst>
            <a:ext uri="{FF2B5EF4-FFF2-40B4-BE49-F238E27FC236}">
              <a16:creationId xmlns:a16="http://schemas.microsoft.com/office/drawing/2014/main" xmlns=""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8" name="262 CuadroTexto">
          <a:extLst>
            <a:ext uri="{FF2B5EF4-FFF2-40B4-BE49-F238E27FC236}">
              <a16:creationId xmlns:a16="http://schemas.microsoft.com/office/drawing/2014/main" xmlns=""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9" name="263 CuadroTexto">
          <a:extLst>
            <a:ext uri="{FF2B5EF4-FFF2-40B4-BE49-F238E27FC236}">
              <a16:creationId xmlns:a16="http://schemas.microsoft.com/office/drawing/2014/main" xmlns=""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0" name="264 CuadroTexto">
          <a:extLst>
            <a:ext uri="{FF2B5EF4-FFF2-40B4-BE49-F238E27FC236}">
              <a16:creationId xmlns:a16="http://schemas.microsoft.com/office/drawing/2014/main" xmlns=""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1" name="265 CuadroTexto">
          <a:extLst>
            <a:ext uri="{FF2B5EF4-FFF2-40B4-BE49-F238E27FC236}">
              <a16:creationId xmlns:a16="http://schemas.microsoft.com/office/drawing/2014/main" xmlns=""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2" name="266 CuadroTexto">
          <a:extLst>
            <a:ext uri="{FF2B5EF4-FFF2-40B4-BE49-F238E27FC236}">
              <a16:creationId xmlns:a16="http://schemas.microsoft.com/office/drawing/2014/main" xmlns=""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3" name="267 CuadroTexto">
          <a:extLst>
            <a:ext uri="{FF2B5EF4-FFF2-40B4-BE49-F238E27FC236}">
              <a16:creationId xmlns:a16="http://schemas.microsoft.com/office/drawing/2014/main" xmlns=""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4" name="268 CuadroTexto">
          <a:extLst>
            <a:ext uri="{FF2B5EF4-FFF2-40B4-BE49-F238E27FC236}">
              <a16:creationId xmlns:a16="http://schemas.microsoft.com/office/drawing/2014/main" xmlns="" id="{00000000-0008-0000-2000-000088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5" name="269 CuadroTexto">
          <a:extLst>
            <a:ext uri="{FF2B5EF4-FFF2-40B4-BE49-F238E27FC236}">
              <a16:creationId xmlns:a16="http://schemas.microsoft.com/office/drawing/2014/main" xmlns="" id="{00000000-0008-0000-2000-000089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6" name="270 CuadroTexto">
          <a:extLst>
            <a:ext uri="{FF2B5EF4-FFF2-40B4-BE49-F238E27FC236}">
              <a16:creationId xmlns:a16="http://schemas.microsoft.com/office/drawing/2014/main" xmlns="" id="{00000000-0008-0000-2000-00008A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7" name="271 CuadroTexto">
          <a:extLst>
            <a:ext uri="{FF2B5EF4-FFF2-40B4-BE49-F238E27FC236}">
              <a16:creationId xmlns:a16="http://schemas.microsoft.com/office/drawing/2014/main" xmlns="" id="{00000000-0008-0000-2000-00008B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8" name="272 CuadroTexto">
          <a:extLst>
            <a:ext uri="{FF2B5EF4-FFF2-40B4-BE49-F238E27FC236}">
              <a16:creationId xmlns:a16="http://schemas.microsoft.com/office/drawing/2014/main" xmlns="" id="{00000000-0008-0000-2000-00008C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9" name="273 CuadroTexto">
          <a:extLst>
            <a:ext uri="{FF2B5EF4-FFF2-40B4-BE49-F238E27FC236}">
              <a16:creationId xmlns:a16="http://schemas.microsoft.com/office/drawing/2014/main" xmlns="" id="{00000000-0008-0000-2000-00008D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0" name="274 CuadroTexto">
          <a:extLst>
            <a:ext uri="{FF2B5EF4-FFF2-40B4-BE49-F238E27FC236}">
              <a16:creationId xmlns:a16="http://schemas.microsoft.com/office/drawing/2014/main" xmlns="" id="{00000000-0008-0000-2000-00008E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1" name="275 CuadroTexto">
          <a:extLst>
            <a:ext uri="{FF2B5EF4-FFF2-40B4-BE49-F238E27FC236}">
              <a16:creationId xmlns:a16="http://schemas.microsoft.com/office/drawing/2014/main" xmlns="" id="{00000000-0008-0000-2000-00008F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2" name="276 CuadroTexto">
          <a:extLst>
            <a:ext uri="{FF2B5EF4-FFF2-40B4-BE49-F238E27FC236}">
              <a16:creationId xmlns:a16="http://schemas.microsoft.com/office/drawing/2014/main" xmlns="" id="{00000000-0008-0000-2000-000090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3" name="277 CuadroTexto">
          <a:extLst>
            <a:ext uri="{FF2B5EF4-FFF2-40B4-BE49-F238E27FC236}">
              <a16:creationId xmlns:a16="http://schemas.microsoft.com/office/drawing/2014/main" xmlns="" id="{00000000-0008-0000-2000-000091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4" name="278 CuadroTexto">
          <a:extLst>
            <a:ext uri="{FF2B5EF4-FFF2-40B4-BE49-F238E27FC236}">
              <a16:creationId xmlns:a16="http://schemas.microsoft.com/office/drawing/2014/main" xmlns="" id="{00000000-0008-0000-2000-000092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5" name="279 CuadroTexto">
          <a:extLst>
            <a:ext uri="{FF2B5EF4-FFF2-40B4-BE49-F238E27FC236}">
              <a16:creationId xmlns:a16="http://schemas.microsoft.com/office/drawing/2014/main" xmlns="" id="{00000000-0008-0000-2000-000093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6" name="280 CuadroTexto">
          <a:extLst>
            <a:ext uri="{FF2B5EF4-FFF2-40B4-BE49-F238E27FC236}">
              <a16:creationId xmlns:a16="http://schemas.microsoft.com/office/drawing/2014/main" xmlns="" id="{00000000-0008-0000-2000-000094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7" name="281 CuadroTexto">
          <a:extLst>
            <a:ext uri="{FF2B5EF4-FFF2-40B4-BE49-F238E27FC236}">
              <a16:creationId xmlns:a16="http://schemas.microsoft.com/office/drawing/2014/main" xmlns="" id="{00000000-0008-0000-2000-000095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8" name="282 CuadroTexto">
          <a:extLst>
            <a:ext uri="{FF2B5EF4-FFF2-40B4-BE49-F238E27FC236}">
              <a16:creationId xmlns:a16="http://schemas.microsoft.com/office/drawing/2014/main" xmlns="" id="{00000000-0008-0000-2000-000096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9" name="283 CuadroTexto">
          <a:extLst>
            <a:ext uri="{FF2B5EF4-FFF2-40B4-BE49-F238E27FC236}">
              <a16:creationId xmlns:a16="http://schemas.microsoft.com/office/drawing/2014/main" xmlns="" id="{00000000-0008-0000-2000-000097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0" name="284 CuadroTexto">
          <a:extLst>
            <a:ext uri="{FF2B5EF4-FFF2-40B4-BE49-F238E27FC236}">
              <a16:creationId xmlns:a16="http://schemas.microsoft.com/office/drawing/2014/main" xmlns="" id="{00000000-0008-0000-2000-000098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1" name="285 CuadroTexto">
          <a:extLst>
            <a:ext uri="{FF2B5EF4-FFF2-40B4-BE49-F238E27FC236}">
              <a16:creationId xmlns:a16="http://schemas.microsoft.com/office/drawing/2014/main" xmlns=""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2" name="286 CuadroTexto">
          <a:extLst>
            <a:ext uri="{FF2B5EF4-FFF2-40B4-BE49-F238E27FC236}">
              <a16:creationId xmlns:a16="http://schemas.microsoft.com/office/drawing/2014/main" xmlns=""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3" name="287 CuadroTexto">
          <a:extLst>
            <a:ext uri="{FF2B5EF4-FFF2-40B4-BE49-F238E27FC236}">
              <a16:creationId xmlns:a16="http://schemas.microsoft.com/office/drawing/2014/main" xmlns=""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4" name="288 CuadroTexto">
          <a:extLst>
            <a:ext uri="{FF2B5EF4-FFF2-40B4-BE49-F238E27FC236}">
              <a16:creationId xmlns:a16="http://schemas.microsoft.com/office/drawing/2014/main" xmlns=""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5" name="289 CuadroTexto">
          <a:extLst>
            <a:ext uri="{FF2B5EF4-FFF2-40B4-BE49-F238E27FC236}">
              <a16:creationId xmlns:a16="http://schemas.microsoft.com/office/drawing/2014/main" xmlns=""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6" name="290 CuadroTexto">
          <a:extLst>
            <a:ext uri="{FF2B5EF4-FFF2-40B4-BE49-F238E27FC236}">
              <a16:creationId xmlns:a16="http://schemas.microsoft.com/office/drawing/2014/main" xmlns=""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7" name="291 CuadroTexto">
          <a:extLst>
            <a:ext uri="{FF2B5EF4-FFF2-40B4-BE49-F238E27FC236}">
              <a16:creationId xmlns:a16="http://schemas.microsoft.com/office/drawing/2014/main" xmlns=""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8" name="292 CuadroTexto">
          <a:extLst>
            <a:ext uri="{FF2B5EF4-FFF2-40B4-BE49-F238E27FC236}">
              <a16:creationId xmlns:a16="http://schemas.microsoft.com/office/drawing/2014/main" xmlns=""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9" name="293 CuadroTexto">
          <a:extLst>
            <a:ext uri="{FF2B5EF4-FFF2-40B4-BE49-F238E27FC236}">
              <a16:creationId xmlns:a16="http://schemas.microsoft.com/office/drawing/2014/main" xmlns=""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0" name="294 CuadroTexto">
          <a:extLst>
            <a:ext uri="{FF2B5EF4-FFF2-40B4-BE49-F238E27FC236}">
              <a16:creationId xmlns:a16="http://schemas.microsoft.com/office/drawing/2014/main" xmlns=""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1" name="295 CuadroTexto">
          <a:extLst>
            <a:ext uri="{FF2B5EF4-FFF2-40B4-BE49-F238E27FC236}">
              <a16:creationId xmlns:a16="http://schemas.microsoft.com/office/drawing/2014/main" xmlns=""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2" name="296 CuadroTexto">
          <a:extLst>
            <a:ext uri="{FF2B5EF4-FFF2-40B4-BE49-F238E27FC236}">
              <a16:creationId xmlns:a16="http://schemas.microsoft.com/office/drawing/2014/main" xmlns=""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3" name="17 CuadroTexto">
          <a:extLst>
            <a:ext uri="{FF2B5EF4-FFF2-40B4-BE49-F238E27FC236}">
              <a16:creationId xmlns:a16="http://schemas.microsoft.com/office/drawing/2014/main" xmlns=""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4" name="90 CuadroTexto">
          <a:extLst>
            <a:ext uri="{FF2B5EF4-FFF2-40B4-BE49-F238E27FC236}">
              <a16:creationId xmlns:a16="http://schemas.microsoft.com/office/drawing/2014/main" xmlns="" id="{00000000-0008-0000-2000-0000A6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5" name="91 CuadroTexto">
          <a:extLst>
            <a:ext uri="{FF2B5EF4-FFF2-40B4-BE49-F238E27FC236}">
              <a16:creationId xmlns:a16="http://schemas.microsoft.com/office/drawing/2014/main" xmlns="" id="{00000000-0008-0000-2000-0000A7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6" name="92 CuadroTexto">
          <a:extLst>
            <a:ext uri="{FF2B5EF4-FFF2-40B4-BE49-F238E27FC236}">
              <a16:creationId xmlns:a16="http://schemas.microsoft.com/office/drawing/2014/main" xmlns="" id="{00000000-0008-0000-2000-0000A8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7" name="93 CuadroTexto">
          <a:extLst>
            <a:ext uri="{FF2B5EF4-FFF2-40B4-BE49-F238E27FC236}">
              <a16:creationId xmlns:a16="http://schemas.microsoft.com/office/drawing/2014/main" xmlns="" id="{00000000-0008-0000-2000-0000A9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8" name="94 CuadroTexto">
          <a:extLst>
            <a:ext uri="{FF2B5EF4-FFF2-40B4-BE49-F238E27FC236}">
              <a16:creationId xmlns:a16="http://schemas.microsoft.com/office/drawing/2014/main" xmlns="" id="{00000000-0008-0000-2000-0000AA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9" name="95 CuadroTexto">
          <a:extLst>
            <a:ext uri="{FF2B5EF4-FFF2-40B4-BE49-F238E27FC236}">
              <a16:creationId xmlns:a16="http://schemas.microsoft.com/office/drawing/2014/main" xmlns="" id="{00000000-0008-0000-2000-0000AB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0" name="96 CuadroTexto">
          <a:extLst>
            <a:ext uri="{FF2B5EF4-FFF2-40B4-BE49-F238E27FC236}">
              <a16:creationId xmlns:a16="http://schemas.microsoft.com/office/drawing/2014/main" xmlns="" id="{00000000-0008-0000-2000-0000AC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1" name="97 CuadroTexto">
          <a:extLst>
            <a:ext uri="{FF2B5EF4-FFF2-40B4-BE49-F238E27FC236}">
              <a16:creationId xmlns:a16="http://schemas.microsoft.com/office/drawing/2014/main" xmlns="" id="{00000000-0008-0000-2000-0000AD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2" name="98 CuadroTexto">
          <a:extLst>
            <a:ext uri="{FF2B5EF4-FFF2-40B4-BE49-F238E27FC236}">
              <a16:creationId xmlns:a16="http://schemas.microsoft.com/office/drawing/2014/main" xmlns="" id="{00000000-0008-0000-2000-0000AE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3" name="99 CuadroTexto">
          <a:extLst>
            <a:ext uri="{FF2B5EF4-FFF2-40B4-BE49-F238E27FC236}">
              <a16:creationId xmlns:a16="http://schemas.microsoft.com/office/drawing/2014/main" xmlns="" id="{00000000-0008-0000-2000-0000AF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4" name="100 CuadroTexto">
          <a:extLst>
            <a:ext uri="{FF2B5EF4-FFF2-40B4-BE49-F238E27FC236}">
              <a16:creationId xmlns:a16="http://schemas.microsoft.com/office/drawing/2014/main" xmlns="" id="{00000000-0008-0000-2000-0000B0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5" name="101 CuadroTexto">
          <a:extLst>
            <a:ext uri="{FF2B5EF4-FFF2-40B4-BE49-F238E27FC236}">
              <a16:creationId xmlns:a16="http://schemas.microsoft.com/office/drawing/2014/main" xmlns="" id="{00000000-0008-0000-2000-0000B1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6" name="118 CuadroTexto">
          <a:extLst>
            <a:ext uri="{FF2B5EF4-FFF2-40B4-BE49-F238E27FC236}">
              <a16:creationId xmlns:a16="http://schemas.microsoft.com/office/drawing/2014/main" xmlns=""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7" name="119 CuadroTexto">
          <a:extLst>
            <a:ext uri="{FF2B5EF4-FFF2-40B4-BE49-F238E27FC236}">
              <a16:creationId xmlns:a16="http://schemas.microsoft.com/office/drawing/2014/main" xmlns=""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8" name="120 CuadroTexto">
          <a:extLst>
            <a:ext uri="{FF2B5EF4-FFF2-40B4-BE49-F238E27FC236}">
              <a16:creationId xmlns:a16="http://schemas.microsoft.com/office/drawing/2014/main" xmlns=""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9" name="121 CuadroTexto">
          <a:extLst>
            <a:ext uri="{FF2B5EF4-FFF2-40B4-BE49-F238E27FC236}">
              <a16:creationId xmlns:a16="http://schemas.microsoft.com/office/drawing/2014/main" xmlns=""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0" name="122 CuadroTexto">
          <a:extLst>
            <a:ext uri="{FF2B5EF4-FFF2-40B4-BE49-F238E27FC236}">
              <a16:creationId xmlns:a16="http://schemas.microsoft.com/office/drawing/2014/main" xmlns=""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1" name="123 CuadroTexto">
          <a:extLst>
            <a:ext uri="{FF2B5EF4-FFF2-40B4-BE49-F238E27FC236}">
              <a16:creationId xmlns:a16="http://schemas.microsoft.com/office/drawing/2014/main" xmlns=""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2" name="124 CuadroTexto">
          <a:extLst>
            <a:ext uri="{FF2B5EF4-FFF2-40B4-BE49-F238E27FC236}">
              <a16:creationId xmlns:a16="http://schemas.microsoft.com/office/drawing/2014/main" xmlns=""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3" name="125 CuadroTexto">
          <a:extLst>
            <a:ext uri="{FF2B5EF4-FFF2-40B4-BE49-F238E27FC236}">
              <a16:creationId xmlns:a16="http://schemas.microsoft.com/office/drawing/2014/main" xmlns=""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4" name="143 CuadroTexto">
          <a:extLst>
            <a:ext uri="{FF2B5EF4-FFF2-40B4-BE49-F238E27FC236}">
              <a16:creationId xmlns:a16="http://schemas.microsoft.com/office/drawing/2014/main" xmlns=""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5" name="144 CuadroTexto">
          <a:extLst>
            <a:ext uri="{FF2B5EF4-FFF2-40B4-BE49-F238E27FC236}">
              <a16:creationId xmlns:a16="http://schemas.microsoft.com/office/drawing/2014/main" xmlns=""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6" name="145 CuadroTexto">
          <a:extLst>
            <a:ext uri="{FF2B5EF4-FFF2-40B4-BE49-F238E27FC236}">
              <a16:creationId xmlns:a16="http://schemas.microsoft.com/office/drawing/2014/main" xmlns=""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7" name="146 CuadroTexto">
          <a:extLst>
            <a:ext uri="{FF2B5EF4-FFF2-40B4-BE49-F238E27FC236}">
              <a16:creationId xmlns:a16="http://schemas.microsoft.com/office/drawing/2014/main" xmlns=""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8" name="147 CuadroTexto">
          <a:extLst>
            <a:ext uri="{FF2B5EF4-FFF2-40B4-BE49-F238E27FC236}">
              <a16:creationId xmlns:a16="http://schemas.microsoft.com/office/drawing/2014/main" xmlns=""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9" name="148 CuadroTexto">
          <a:extLst>
            <a:ext uri="{FF2B5EF4-FFF2-40B4-BE49-F238E27FC236}">
              <a16:creationId xmlns:a16="http://schemas.microsoft.com/office/drawing/2014/main" xmlns=""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0" name="149 CuadroTexto">
          <a:extLst>
            <a:ext uri="{FF2B5EF4-FFF2-40B4-BE49-F238E27FC236}">
              <a16:creationId xmlns:a16="http://schemas.microsoft.com/office/drawing/2014/main" xmlns=""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1" name="150 CuadroTexto">
          <a:extLst>
            <a:ext uri="{FF2B5EF4-FFF2-40B4-BE49-F238E27FC236}">
              <a16:creationId xmlns:a16="http://schemas.microsoft.com/office/drawing/2014/main" xmlns=""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2" name="151 CuadroTexto">
          <a:extLst>
            <a:ext uri="{FF2B5EF4-FFF2-40B4-BE49-F238E27FC236}">
              <a16:creationId xmlns:a16="http://schemas.microsoft.com/office/drawing/2014/main" xmlns=""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3" name="152 CuadroTexto">
          <a:extLst>
            <a:ext uri="{FF2B5EF4-FFF2-40B4-BE49-F238E27FC236}">
              <a16:creationId xmlns:a16="http://schemas.microsoft.com/office/drawing/2014/main" xmlns=""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4" name="153 CuadroTexto">
          <a:extLst>
            <a:ext uri="{FF2B5EF4-FFF2-40B4-BE49-F238E27FC236}">
              <a16:creationId xmlns:a16="http://schemas.microsoft.com/office/drawing/2014/main" xmlns=""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5" name="154 CuadroTexto">
          <a:extLst>
            <a:ext uri="{FF2B5EF4-FFF2-40B4-BE49-F238E27FC236}">
              <a16:creationId xmlns:a16="http://schemas.microsoft.com/office/drawing/2014/main" xmlns=""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6" name="155 CuadroTexto">
          <a:extLst>
            <a:ext uri="{FF2B5EF4-FFF2-40B4-BE49-F238E27FC236}">
              <a16:creationId xmlns:a16="http://schemas.microsoft.com/office/drawing/2014/main" xmlns=""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7" name="156 CuadroTexto">
          <a:extLst>
            <a:ext uri="{FF2B5EF4-FFF2-40B4-BE49-F238E27FC236}">
              <a16:creationId xmlns:a16="http://schemas.microsoft.com/office/drawing/2014/main" xmlns=""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8" name="157 CuadroTexto">
          <a:extLst>
            <a:ext uri="{FF2B5EF4-FFF2-40B4-BE49-F238E27FC236}">
              <a16:creationId xmlns:a16="http://schemas.microsoft.com/office/drawing/2014/main" xmlns=""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9" name="158 CuadroTexto">
          <a:extLst>
            <a:ext uri="{FF2B5EF4-FFF2-40B4-BE49-F238E27FC236}">
              <a16:creationId xmlns:a16="http://schemas.microsoft.com/office/drawing/2014/main" xmlns=""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0" name="159 CuadroTexto">
          <a:extLst>
            <a:ext uri="{FF2B5EF4-FFF2-40B4-BE49-F238E27FC236}">
              <a16:creationId xmlns:a16="http://schemas.microsoft.com/office/drawing/2014/main" xmlns=""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1" name="160 CuadroTexto">
          <a:extLst>
            <a:ext uri="{FF2B5EF4-FFF2-40B4-BE49-F238E27FC236}">
              <a16:creationId xmlns:a16="http://schemas.microsoft.com/office/drawing/2014/main" xmlns=""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2" name="161 CuadroTexto">
          <a:extLst>
            <a:ext uri="{FF2B5EF4-FFF2-40B4-BE49-F238E27FC236}">
              <a16:creationId xmlns:a16="http://schemas.microsoft.com/office/drawing/2014/main" xmlns=""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3" name="162 CuadroTexto">
          <a:extLst>
            <a:ext uri="{FF2B5EF4-FFF2-40B4-BE49-F238E27FC236}">
              <a16:creationId xmlns:a16="http://schemas.microsoft.com/office/drawing/2014/main" xmlns=""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4" name="163 CuadroTexto">
          <a:extLst>
            <a:ext uri="{FF2B5EF4-FFF2-40B4-BE49-F238E27FC236}">
              <a16:creationId xmlns:a16="http://schemas.microsoft.com/office/drawing/2014/main" xmlns=""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5" name="164 CuadroTexto">
          <a:extLst>
            <a:ext uri="{FF2B5EF4-FFF2-40B4-BE49-F238E27FC236}">
              <a16:creationId xmlns:a16="http://schemas.microsoft.com/office/drawing/2014/main" xmlns=""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6" name="165 CuadroTexto">
          <a:extLst>
            <a:ext uri="{FF2B5EF4-FFF2-40B4-BE49-F238E27FC236}">
              <a16:creationId xmlns:a16="http://schemas.microsoft.com/office/drawing/2014/main" xmlns=""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7" name="166 CuadroTexto">
          <a:extLst>
            <a:ext uri="{FF2B5EF4-FFF2-40B4-BE49-F238E27FC236}">
              <a16:creationId xmlns:a16="http://schemas.microsoft.com/office/drawing/2014/main" xmlns=""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8" name="167 CuadroTexto">
          <a:extLst>
            <a:ext uri="{FF2B5EF4-FFF2-40B4-BE49-F238E27FC236}">
              <a16:creationId xmlns:a16="http://schemas.microsoft.com/office/drawing/2014/main" xmlns=""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9" name="168 CuadroTexto">
          <a:extLst>
            <a:ext uri="{FF2B5EF4-FFF2-40B4-BE49-F238E27FC236}">
              <a16:creationId xmlns:a16="http://schemas.microsoft.com/office/drawing/2014/main" xmlns=""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0" name="169 CuadroTexto">
          <a:extLst>
            <a:ext uri="{FF2B5EF4-FFF2-40B4-BE49-F238E27FC236}">
              <a16:creationId xmlns:a16="http://schemas.microsoft.com/office/drawing/2014/main" xmlns=""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1" name="170 CuadroTexto">
          <a:extLst>
            <a:ext uri="{FF2B5EF4-FFF2-40B4-BE49-F238E27FC236}">
              <a16:creationId xmlns:a16="http://schemas.microsoft.com/office/drawing/2014/main" xmlns=""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2" name="171 CuadroTexto">
          <a:extLst>
            <a:ext uri="{FF2B5EF4-FFF2-40B4-BE49-F238E27FC236}">
              <a16:creationId xmlns:a16="http://schemas.microsoft.com/office/drawing/2014/main" xmlns=""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3" name="172 CuadroTexto">
          <a:extLst>
            <a:ext uri="{FF2B5EF4-FFF2-40B4-BE49-F238E27FC236}">
              <a16:creationId xmlns:a16="http://schemas.microsoft.com/office/drawing/2014/main" xmlns=""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4" name="173 CuadroTexto">
          <a:extLst>
            <a:ext uri="{FF2B5EF4-FFF2-40B4-BE49-F238E27FC236}">
              <a16:creationId xmlns:a16="http://schemas.microsoft.com/office/drawing/2014/main" xmlns=""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5" name="174 CuadroTexto">
          <a:extLst>
            <a:ext uri="{FF2B5EF4-FFF2-40B4-BE49-F238E27FC236}">
              <a16:creationId xmlns:a16="http://schemas.microsoft.com/office/drawing/2014/main" xmlns=""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6" name="175 CuadroTexto">
          <a:extLst>
            <a:ext uri="{FF2B5EF4-FFF2-40B4-BE49-F238E27FC236}">
              <a16:creationId xmlns:a16="http://schemas.microsoft.com/office/drawing/2014/main" xmlns=""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7" name="176 CuadroTexto">
          <a:extLst>
            <a:ext uri="{FF2B5EF4-FFF2-40B4-BE49-F238E27FC236}">
              <a16:creationId xmlns:a16="http://schemas.microsoft.com/office/drawing/2014/main" xmlns=""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8" name="177 CuadroTexto">
          <a:extLst>
            <a:ext uri="{FF2B5EF4-FFF2-40B4-BE49-F238E27FC236}">
              <a16:creationId xmlns:a16="http://schemas.microsoft.com/office/drawing/2014/main" xmlns=""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9" name="178 CuadroTexto">
          <a:extLst>
            <a:ext uri="{FF2B5EF4-FFF2-40B4-BE49-F238E27FC236}">
              <a16:creationId xmlns:a16="http://schemas.microsoft.com/office/drawing/2014/main" xmlns=""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0" name="179 CuadroTexto">
          <a:extLst>
            <a:ext uri="{FF2B5EF4-FFF2-40B4-BE49-F238E27FC236}">
              <a16:creationId xmlns:a16="http://schemas.microsoft.com/office/drawing/2014/main" xmlns=""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1" name="180 CuadroTexto">
          <a:extLst>
            <a:ext uri="{FF2B5EF4-FFF2-40B4-BE49-F238E27FC236}">
              <a16:creationId xmlns:a16="http://schemas.microsoft.com/office/drawing/2014/main" xmlns=""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2" name="181 CuadroTexto">
          <a:extLst>
            <a:ext uri="{FF2B5EF4-FFF2-40B4-BE49-F238E27FC236}">
              <a16:creationId xmlns:a16="http://schemas.microsoft.com/office/drawing/2014/main" xmlns=""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3" name="182 CuadroTexto">
          <a:extLst>
            <a:ext uri="{FF2B5EF4-FFF2-40B4-BE49-F238E27FC236}">
              <a16:creationId xmlns:a16="http://schemas.microsoft.com/office/drawing/2014/main" xmlns=""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4" name="183 CuadroTexto">
          <a:extLst>
            <a:ext uri="{FF2B5EF4-FFF2-40B4-BE49-F238E27FC236}">
              <a16:creationId xmlns:a16="http://schemas.microsoft.com/office/drawing/2014/main" xmlns=""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5" name="184 CuadroTexto">
          <a:extLst>
            <a:ext uri="{FF2B5EF4-FFF2-40B4-BE49-F238E27FC236}">
              <a16:creationId xmlns:a16="http://schemas.microsoft.com/office/drawing/2014/main" xmlns=""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6" name="185 CuadroTexto">
          <a:extLst>
            <a:ext uri="{FF2B5EF4-FFF2-40B4-BE49-F238E27FC236}">
              <a16:creationId xmlns:a16="http://schemas.microsoft.com/office/drawing/2014/main" xmlns=""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7" name="186 CuadroTexto">
          <a:extLst>
            <a:ext uri="{FF2B5EF4-FFF2-40B4-BE49-F238E27FC236}">
              <a16:creationId xmlns:a16="http://schemas.microsoft.com/office/drawing/2014/main" xmlns=""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8" name="187 CuadroTexto">
          <a:extLst>
            <a:ext uri="{FF2B5EF4-FFF2-40B4-BE49-F238E27FC236}">
              <a16:creationId xmlns:a16="http://schemas.microsoft.com/office/drawing/2014/main" xmlns=""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9" name="188 CuadroTexto">
          <a:extLst>
            <a:ext uri="{FF2B5EF4-FFF2-40B4-BE49-F238E27FC236}">
              <a16:creationId xmlns:a16="http://schemas.microsoft.com/office/drawing/2014/main" xmlns=""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0" name="189 CuadroTexto">
          <a:extLst>
            <a:ext uri="{FF2B5EF4-FFF2-40B4-BE49-F238E27FC236}">
              <a16:creationId xmlns:a16="http://schemas.microsoft.com/office/drawing/2014/main" xmlns=""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1" name="190 CuadroTexto">
          <a:extLst>
            <a:ext uri="{FF2B5EF4-FFF2-40B4-BE49-F238E27FC236}">
              <a16:creationId xmlns:a16="http://schemas.microsoft.com/office/drawing/2014/main" xmlns=""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2" name="191 CuadroTexto">
          <a:extLst>
            <a:ext uri="{FF2B5EF4-FFF2-40B4-BE49-F238E27FC236}">
              <a16:creationId xmlns:a16="http://schemas.microsoft.com/office/drawing/2014/main" xmlns=""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3" name="192 CuadroTexto">
          <a:extLst>
            <a:ext uri="{FF2B5EF4-FFF2-40B4-BE49-F238E27FC236}">
              <a16:creationId xmlns:a16="http://schemas.microsoft.com/office/drawing/2014/main" xmlns=""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4" name="193 CuadroTexto">
          <a:extLst>
            <a:ext uri="{FF2B5EF4-FFF2-40B4-BE49-F238E27FC236}">
              <a16:creationId xmlns:a16="http://schemas.microsoft.com/office/drawing/2014/main" xmlns=""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5" name="194 CuadroTexto">
          <a:extLst>
            <a:ext uri="{FF2B5EF4-FFF2-40B4-BE49-F238E27FC236}">
              <a16:creationId xmlns:a16="http://schemas.microsoft.com/office/drawing/2014/main" xmlns=""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6" name="195 CuadroTexto">
          <a:extLst>
            <a:ext uri="{FF2B5EF4-FFF2-40B4-BE49-F238E27FC236}">
              <a16:creationId xmlns:a16="http://schemas.microsoft.com/office/drawing/2014/main" xmlns=""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7" name="196 CuadroTexto">
          <a:extLst>
            <a:ext uri="{FF2B5EF4-FFF2-40B4-BE49-F238E27FC236}">
              <a16:creationId xmlns:a16="http://schemas.microsoft.com/office/drawing/2014/main" xmlns=""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8" name="197 CuadroTexto">
          <a:extLst>
            <a:ext uri="{FF2B5EF4-FFF2-40B4-BE49-F238E27FC236}">
              <a16:creationId xmlns:a16="http://schemas.microsoft.com/office/drawing/2014/main" xmlns=""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9" name="198 CuadroTexto">
          <a:extLst>
            <a:ext uri="{FF2B5EF4-FFF2-40B4-BE49-F238E27FC236}">
              <a16:creationId xmlns:a16="http://schemas.microsoft.com/office/drawing/2014/main" xmlns=""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0" name="199 CuadroTexto">
          <a:extLst>
            <a:ext uri="{FF2B5EF4-FFF2-40B4-BE49-F238E27FC236}">
              <a16:creationId xmlns:a16="http://schemas.microsoft.com/office/drawing/2014/main" xmlns=""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1" name="200 CuadroTexto">
          <a:extLst>
            <a:ext uri="{FF2B5EF4-FFF2-40B4-BE49-F238E27FC236}">
              <a16:creationId xmlns:a16="http://schemas.microsoft.com/office/drawing/2014/main" xmlns=""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2" name="201 CuadroTexto">
          <a:extLst>
            <a:ext uri="{FF2B5EF4-FFF2-40B4-BE49-F238E27FC236}">
              <a16:creationId xmlns:a16="http://schemas.microsoft.com/office/drawing/2014/main" xmlns=""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3" name="202 CuadroTexto">
          <a:extLst>
            <a:ext uri="{FF2B5EF4-FFF2-40B4-BE49-F238E27FC236}">
              <a16:creationId xmlns:a16="http://schemas.microsoft.com/office/drawing/2014/main" xmlns=""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4" name="203 CuadroTexto">
          <a:extLst>
            <a:ext uri="{FF2B5EF4-FFF2-40B4-BE49-F238E27FC236}">
              <a16:creationId xmlns:a16="http://schemas.microsoft.com/office/drawing/2014/main" xmlns=""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5" name="204 CuadroTexto">
          <a:extLst>
            <a:ext uri="{FF2B5EF4-FFF2-40B4-BE49-F238E27FC236}">
              <a16:creationId xmlns:a16="http://schemas.microsoft.com/office/drawing/2014/main" xmlns=""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6" name="205 CuadroTexto">
          <a:extLst>
            <a:ext uri="{FF2B5EF4-FFF2-40B4-BE49-F238E27FC236}">
              <a16:creationId xmlns:a16="http://schemas.microsoft.com/office/drawing/2014/main" xmlns=""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7" name="206 CuadroTexto">
          <a:extLst>
            <a:ext uri="{FF2B5EF4-FFF2-40B4-BE49-F238E27FC236}">
              <a16:creationId xmlns:a16="http://schemas.microsoft.com/office/drawing/2014/main" xmlns=""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8" name="207 CuadroTexto">
          <a:extLst>
            <a:ext uri="{FF2B5EF4-FFF2-40B4-BE49-F238E27FC236}">
              <a16:creationId xmlns:a16="http://schemas.microsoft.com/office/drawing/2014/main" xmlns=""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9" name="208 CuadroTexto">
          <a:extLst>
            <a:ext uri="{FF2B5EF4-FFF2-40B4-BE49-F238E27FC236}">
              <a16:creationId xmlns:a16="http://schemas.microsoft.com/office/drawing/2014/main" xmlns=""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0" name="209 CuadroTexto">
          <a:extLst>
            <a:ext uri="{FF2B5EF4-FFF2-40B4-BE49-F238E27FC236}">
              <a16:creationId xmlns:a16="http://schemas.microsoft.com/office/drawing/2014/main" xmlns=""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1" name="210 CuadroTexto">
          <a:extLst>
            <a:ext uri="{FF2B5EF4-FFF2-40B4-BE49-F238E27FC236}">
              <a16:creationId xmlns:a16="http://schemas.microsoft.com/office/drawing/2014/main" xmlns=""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2" name="211 CuadroTexto">
          <a:extLst>
            <a:ext uri="{FF2B5EF4-FFF2-40B4-BE49-F238E27FC236}">
              <a16:creationId xmlns:a16="http://schemas.microsoft.com/office/drawing/2014/main" xmlns=""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3" name="212 CuadroTexto">
          <a:extLst>
            <a:ext uri="{FF2B5EF4-FFF2-40B4-BE49-F238E27FC236}">
              <a16:creationId xmlns:a16="http://schemas.microsoft.com/office/drawing/2014/main" xmlns=""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4" name="213 CuadroTexto">
          <a:extLst>
            <a:ext uri="{FF2B5EF4-FFF2-40B4-BE49-F238E27FC236}">
              <a16:creationId xmlns:a16="http://schemas.microsoft.com/office/drawing/2014/main" xmlns=""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5" name="214 CuadroTexto">
          <a:extLst>
            <a:ext uri="{FF2B5EF4-FFF2-40B4-BE49-F238E27FC236}">
              <a16:creationId xmlns:a16="http://schemas.microsoft.com/office/drawing/2014/main" xmlns=""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6" name="215 CuadroTexto">
          <a:extLst>
            <a:ext uri="{FF2B5EF4-FFF2-40B4-BE49-F238E27FC236}">
              <a16:creationId xmlns:a16="http://schemas.microsoft.com/office/drawing/2014/main" xmlns=""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7" name="216 CuadroTexto">
          <a:extLst>
            <a:ext uri="{FF2B5EF4-FFF2-40B4-BE49-F238E27FC236}">
              <a16:creationId xmlns:a16="http://schemas.microsoft.com/office/drawing/2014/main" xmlns=""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8" name="217 CuadroTexto">
          <a:extLst>
            <a:ext uri="{FF2B5EF4-FFF2-40B4-BE49-F238E27FC236}">
              <a16:creationId xmlns:a16="http://schemas.microsoft.com/office/drawing/2014/main" xmlns=""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9" name="218 CuadroTexto">
          <a:extLst>
            <a:ext uri="{FF2B5EF4-FFF2-40B4-BE49-F238E27FC236}">
              <a16:creationId xmlns:a16="http://schemas.microsoft.com/office/drawing/2014/main" xmlns=""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0" name="219 CuadroTexto">
          <a:extLst>
            <a:ext uri="{FF2B5EF4-FFF2-40B4-BE49-F238E27FC236}">
              <a16:creationId xmlns:a16="http://schemas.microsoft.com/office/drawing/2014/main" xmlns=""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1" name="220 CuadroTexto">
          <a:extLst>
            <a:ext uri="{FF2B5EF4-FFF2-40B4-BE49-F238E27FC236}">
              <a16:creationId xmlns:a16="http://schemas.microsoft.com/office/drawing/2014/main" xmlns=""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2" name="221 CuadroTexto">
          <a:extLst>
            <a:ext uri="{FF2B5EF4-FFF2-40B4-BE49-F238E27FC236}">
              <a16:creationId xmlns:a16="http://schemas.microsoft.com/office/drawing/2014/main" xmlns=""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3" name="222 CuadroTexto">
          <a:extLst>
            <a:ext uri="{FF2B5EF4-FFF2-40B4-BE49-F238E27FC236}">
              <a16:creationId xmlns:a16="http://schemas.microsoft.com/office/drawing/2014/main" xmlns=""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4" name="223 CuadroTexto">
          <a:extLst>
            <a:ext uri="{FF2B5EF4-FFF2-40B4-BE49-F238E27FC236}">
              <a16:creationId xmlns:a16="http://schemas.microsoft.com/office/drawing/2014/main" xmlns=""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5" name="224 CuadroTexto">
          <a:extLst>
            <a:ext uri="{FF2B5EF4-FFF2-40B4-BE49-F238E27FC236}">
              <a16:creationId xmlns:a16="http://schemas.microsoft.com/office/drawing/2014/main" xmlns=""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6" name="225 CuadroTexto">
          <a:extLst>
            <a:ext uri="{FF2B5EF4-FFF2-40B4-BE49-F238E27FC236}">
              <a16:creationId xmlns:a16="http://schemas.microsoft.com/office/drawing/2014/main" xmlns=""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7" name="226 CuadroTexto">
          <a:extLst>
            <a:ext uri="{FF2B5EF4-FFF2-40B4-BE49-F238E27FC236}">
              <a16:creationId xmlns:a16="http://schemas.microsoft.com/office/drawing/2014/main" xmlns=""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8" name="227 CuadroTexto">
          <a:extLst>
            <a:ext uri="{FF2B5EF4-FFF2-40B4-BE49-F238E27FC236}">
              <a16:creationId xmlns:a16="http://schemas.microsoft.com/office/drawing/2014/main" xmlns=""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9" name="228 CuadroTexto">
          <a:extLst>
            <a:ext uri="{FF2B5EF4-FFF2-40B4-BE49-F238E27FC236}">
              <a16:creationId xmlns:a16="http://schemas.microsoft.com/office/drawing/2014/main" xmlns=""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0" name="229 CuadroTexto">
          <a:extLst>
            <a:ext uri="{FF2B5EF4-FFF2-40B4-BE49-F238E27FC236}">
              <a16:creationId xmlns:a16="http://schemas.microsoft.com/office/drawing/2014/main" xmlns=""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1" name="230 CuadroTexto">
          <a:extLst>
            <a:ext uri="{FF2B5EF4-FFF2-40B4-BE49-F238E27FC236}">
              <a16:creationId xmlns:a16="http://schemas.microsoft.com/office/drawing/2014/main" xmlns=""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2" name="231 CuadroTexto">
          <a:extLst>
            <a:ext uri="{FF2B5EF4-FFF2-40B4-BE49-F238E27FC236}">
              <a16:creationId xmlns:a16="http://schemas.microsoft.com/office/drawing/2014/main" xmlns=""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3" name="232 CuadroTexto">
          <a:extLst>
            <a:ext uri="{FF2B5EF4-FFF2-40B4-BE49-F238E27FC236}">
              <a16:creationId xmlns:a16="http://schemas.microsoft.com/office/drawing/2014/main" xmlns=""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4" name="233 CuadroTexto">
          <a:extLst>
            <a:ext uri="{FF2B5EF4-FFF2-40B4-BE49-F238E27FC236}">
              <a16:creationId xmlns:a16="http://schemas.microsoft.com/office/drawing/2014/main" xmlns=""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5" name="234 CuadroTexto">
          <a:extLst>
            <a:ext uri="{FF2B5EF4-FFF2-40B4-BE49-F238E27FC236}">
              <a16:creationId xmlns:a16="http://schemas.microsoft.com/office/drawing/2014/main" xmlns=""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6" name="235 CuadroTexto">
          <a:extLst>
            <a:ext uri="{FF2B5EF4-FFF2-40B4-BE49-F238E27FC236}">
              <a16:creationId xmlns:a16="http://schemas.microsoft.com/office/drawing/2014/main" xmlns=""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7" name="236 CuadroTexto">
          <a:extLst>
            <a:ext uri="{FF2B5EF4-FFF2-40B4-BE49-F238E27FC236}">
              <a16:creationId xmlns:a16="http://schemas.microsoft.com/office/drawing/2014/main" xmlns=""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8" name="237 CuadroTexto">
          <a:extLst>
            <a:ext uri="{FF2B5EF4-FFF2-40B4-BE49-F238E27FC236}">
              <a16:creationId xmlns:a16="http://schemas.microsoft.com/office/drawing/2014/main" xmlns=""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9" name="238 CuadroTexto">
          <a:extLst>
            <a:ext uri="{FF2B5EF4-FFF2-40B4-BE49-F238E27FC236}">
              <a16:creationId xmlns:a16="http://schemas.microsoft.com/office/drawing/2014/main" xmlns=""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0" name="239 CuadroTexto">
          <a:extLst>
            <a:ext uri="{FF2B5EF4-FFF2-40B4-BE49-F238E27FC236}">
              <a16:creationId xmlns:a16="http://schemas.microsoft.com/office/drawing/2014/main" xmlns=""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1" name="240 CuadroTexto">
          <a:extLst>
            <a:ext uri="{FF2B5EF4-FFF2-40B4-BE49-F238E27FC236}">
              <a16:creationId xmlns:a16="http://schemas.microsoft.com/office/drawing/2014/main" xmlns=""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2" name="241 CuadroTexto">
          <a:extLst>
            <a:ext uri="{FF2B5EF4-FFF2-40B4-BE49-F238E27FC236}">
              <a16:creationId xmlns:a16="http://schemas.microsoft.com/office/drawing/2014/main" xmlns=""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3" name="242 CuadroTexto">
          <a:extLst>
            <a:ext uri="{FF2B5EF4-FFF2-40B4-BE49-F238E27FC236}">
              <a16:creationId xmlns:a16="http://schemas.microsoft.com/office/drawing/2014/main" xmlns=""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4" name="243 CuadroTexto">
          <a:extLst>
            <a:ext uri="{FF2B5EF4-FFF2-40B4-BE49-F238E27FC236}">
              <a16:creationId xmlns:a16="http://schemas.microsoft.com/office/drawing/2014/main" xmlns=""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5" name="244 CuadroTexto">
          <a:extLst>
            <a:ext uri="{FF2B5EF4-FFF2-40B4-BE49-F238E27FC236}">
              <a16:creationId xmlns:a16="http://schemas.microsoft.com/office/drawing/2014/main" xmlns=""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6" name="245 CuadroTexto">
          <a:extLst>
            <a:ext uri="{FF2B5EF4-FFF2-40B4-BE49-F238E27FC236}">
              <a16:creationId xmlns:a16="http://schemas.microsoft.com/office/drawing/2014/main" xmlns=""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7" name="246 CuadroTexto">
          <a:extLst>
            <a:ext uri="{FF2B5EF4-FFF2-40B4-BE49-F238E27FC236}">
              <a16:creationId xmlns:a16="http://schemas.microsoft.com/office/drawing/2014/main" xmlns=""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8" name="247 CuadroTexto">
          <a:extLst>
            <a:ext uri="{FF2B5EF4-FFF2-40B4-BE49-F238E27FC236}">
              <a16:creationId xmlns:a16="http://schemas.microsoft.com/office/drawing/2014/main" xmlns=""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9" name="248 CuadroTexto">
          <a:extLst>
            <a:ext uri="{FF2B5EF4-FFF2-40B4-BE49-F238E27FC236}">
              <a16:creationId xmlns:a16="http://schemas.microsoft.com/office/drawing/2014/main" xmlns=""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0" name="249 CuadroTexto">
          <a:extLst>
            <a:ext uri="{FF2B5EF4-FFF2-40B4-BE49-F238E27FC236}">
              <a16:creationId xmlns:a16="http://schemas.microsoft.com/office/drawing/2014/main" xmlns=""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1" name="250 CuadroTexto">
          <a:extLst>
            <a:ext uri="{FF2B5EF4-FFF2-40B4-BE49-F238E27FC236}">
              <a16:creationId xmlns:a16="http://schemas.microsoft.com/office/drawing/2014/main" xmlns=""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2" name="251 CuadroTexto">
          <a:extLst>
            <a:ext uri="{FF2B5EF4-FFF2-40B4-BE49-F238E27FC236}">
              <a16:creationId xmlns:a16="http://schemas.microsoft.com/office/drawing/2014/main" xmlns=""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3" name="252 CuadroTexto">
          <a:extLst>
            <a:ext uri="{FF2B5EF4-FFF2-40B4-BE49-F238E27FC236}">
              <a16:creationId xmlns:a16="http://schemas.microsoft.com/office/drawing/2014/main" xmlns=""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4" name="253 CuadroTexto">
          <a:extLst>
            <a:ext uri="{FF2B5EF4-FFF2-40B4-BE49-F238E27FC236}">
              <a16:creationId xmlns:a16="http://schemas.microsoft.com/office/drawing/2014/main" xmlns=""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5" name="254 CuadroTexto">
          <a:extLst>
            <a:ext uri="{FF2B5EF4-FFF2-40B4-BE49-F238E27FC236}">
              <a16:creationId xmlns:a16="http://schemas.microsoft.com/office/drawing/2014/main" xmlns=""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6" name="255 CuadroTexto">
          <a:extLst>
            <a:ext uri="{FF2B5EF4-FFF2-40B4-BE49-F238E27FC236}">
              <a16:creationId xmlns:a16="http://schemas.microsoft.com/office/drawing/2014/main" xmlns=""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7" name="256 CuadroTexto">
          <a:extLst>
            <a:ext uri="{FF2B5EF4-FFF2-40B4-BE49-F238E27FC236}">
              <a16:creationId xmlns:a16="http://schemas.microsoft.com/office/drawing/2014/main" xmlns=""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8" name="257 CuadroTexto">
          <a:extLst>
            <a:ext uri="{FF2B5EF4-FFF2-40B4-BE49-F238E27FC236}">
              <a16:creationId xmlns:a16="http://schemas.microsoft.com/office/drawing/2014/main" xmlns=""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9" name="258 CuadroTexto">
          <a:extLst>
            <a:ext uri="{FF2B5EF4-FFF2-40B4-BE49-F238E27FC236}">
              <a16:creationId xmlns:a16="http://schemas.microsoft.com/office/drawing/2014/main" xmlns=""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0" name="259 CuadroTexto">
          <a:extLst>
            <a:ext uri="{FF2B5EF4-FFF2-40B4-BE49-F238E27FC236}">
              <a16:creationId xmlns:a16="http://schemas.microsoft.com/office/drawing/2014/main" xmlns=""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1" name="260 CuadroTexto">
          <a:extLst>
            <a:ext uri="{FF2B5EF4-FFF2-40B4-BE49-F238E27FC236}">
              <a16:creationId xmlns:a16="http://schemas.microsoft.com/office/drawing/2014/main" xmlns=""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2" name="261 CuadroTexto">
          <a:extLst>
            <a:ext uri="{FF2B5EF4-FFF2-40B4-BE49-F238E27FC236}">
              <a16:creationId xmlns:a16="http://schemas.microsoft.com/office/drawing/2014/main" xmlns=""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3" name="262 CuadroTexto">
          <a:extLst>
            <a:ext uri="{FF2B5EF4-FFF2-40B4-BE49-F238E27FC236}">
              <a16:creationId xmlns:a16="http://schemas.microsoft.com/office/drawing/2014/main" xmlns=""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4" name="263 CuadroTexto">
          <a:extLst>
            <a:ext uri="{FF2B5EF4-FFF2-40B4-BE49-F238E27FC236}">
              <a16:creationId xmlns:a16="http://schemas.microsoft.com/office/drawing/2014/main" xmlns=""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5" name="264 CuadroTexto">
          <a:extLst>
            <a:ext uri="{FF2B5EF4-FFF2-40B4-BE49-F238E27FC236}">
              <a16:creationId xmlns:a16="http://schemas.microsoft.com/office/drawing/2014/main" xmlns=""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6" name="265 CuadroTexto">
          <a:extLst>
            <a:ext uri="{FF2B5EF4-FFF2-40B4-BE49-F238E27FC236}">
              <a16:creationId xmlns:a16="http://schemas.microsoft.com/office/drawing/2014/main" xmlns=""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7" name="266 CuadroTexto">
          <a:extLst>
            <a:ext uri="{FF2B5EF4-FFF2-40B4-BE49-F238E27FC236}">
              <a16:creationId xmlns:a16="http://schemas.microsoft.com/office/drawing/2014/main" xmlns=""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8" name="267 CuadroTexto">
          <a:extLst>
            <a:ext uri="{FF2B5EF4-FFF2-40B4-BE49-F238E27FC236}">
              <a16:creationId xmlns:a16="http://schemas.microsoft.com/office/drawing/2014/main" xmlns=""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9" name="268 CuadroTexto">
          <a:extLst>
            <a:ext uri="{FF2B5EF4-FFF2-40B4-BE49-F238E27FC236}">
              <a16:creationId xmlns:a16="http://schemas.microsoft.com/office/drawing/2014/main" xmlns="" id="{00000000-0008-0000-2000-000037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0" name="269 CuadroTexto">
          <a:extLst>
            <a:ext uri="{FF2B5EF4-FFF2-40B4-BE49-F238E27FC236}">
              <a16:creationId xmlns:a16="http://schemas.microsoft.com/office/drawing/2014/main" xmlns="" id="{00000000-0008-0000-2000-000038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1" name="270 CuadroTexto">
          <a:extLst>
            <a:ext uri="{FF2B5EF4-FFF2-40B4-BE49-F238E27FC236}">
              <a16:creationId xmlns:a16="http://schemas.microsoft.com/office/drawing/2014/main" xmlns="" id="{00000000-0008-0000-2000-000039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2" name="271 CuadroTexto">
          <a:extLst>
            <a:ext uri="{FF2B5EF4-FFF2-40B4-BE49-F238E27FC236}">
              <a16:creationId xmlns:a16="http://schemas.microsoft.com/office/drawing/2014/main" xmlns="" id="{00000000-0008-0000-2000-00003A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3" name="272 CuadroTexto">
          <a:extLst>
            <a:ext uri="{FF2B5EF4-FFF2-40B4-BE49-F238E27FC236}">
              <a16:creationId xmlns:a16="http://schemas.microsoft.com/office/drawing/2014/main" xmlns="" id="{00000000-0008-0000-2000-00003B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4" name="273 CuadroTexto">
          <a:extLst>
            <a:ext uri="{FF2B5EF4-FFF2-40B4-BE49-F238E27FC236}">
              <a16:creationId xmlns:a16="http://schemas.microsoft.com/office/drawing/2014/main" xmlns="" id="{00000000-0008-0000-2000-00003C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5" name="274 CuadroTexto">
          <a:extLst>
            <a:ext uri="{FF2B5EF4-FFF2-40B4-BE49-F238E27FC236}">
              <a16:creationId xmlns:a16="http://schemas.microsoft.com/office/drawing/2014/main" xmlns="" id="{00000000-0008-0000-2000-00003D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6" name="275 CuadroTexto">
          <a:extLst>
            <a:ext uri="{FF2B5EF4-FFF2-40B4-BE49-F238E27FC236}">
              <a16:creationId xmlns:a16="http://schemas.microsoft.com/office/drawing/2014/main" xmlns="" id="{00000000-0008-0000-2000-00003E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7" name="276 CuadroTexto">
          <a:extLst>
            <a:ext uri="{FF2B5EF4-FFF2-40B4-BE49-F238E27FC236}">
              <a16:creationId xmlns:a16="http://schemas.microsoft.com/office/drawing/2014/main" xmlns="" id="{00000000-0008-0000-2000-00003F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8" name="277 CuadroTexto">
          <a:extLst>
            <a:ext uri="{FF2B5EF4-FFF2-40B4-BE49-F238E27FC236}">
              <a16:creationId xmlns:a16="http://schemas.microsoft.com/office/drawing/2014/main" xmlns="" id="{00000000-0008-0000-2000-000040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9" name="278 CuadroTexto">
          <a:extLst>
            <a:ext uri="{FF2B5EF4-FFF2-40B4-BE49-F238E27FC236}">
              <a16:creationId xmlns:a16="http://schemas.microsoft.com/office/drawing/2014/main" xmlns="" id="{00000000-0008-0000-2000-000041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0" name="279 CuadroTexto">
          <a:extLst>
            <a:ext uri="{FF2B5EF4-FFF2-40B4-BE49-F238E27FC236}">
              <a16:creationId xmlns:a16="http://schemas.microsoft.com/office/drawing/2014/main" xmlns="" id="{00000000-0008-0000-2000-000042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1" name="280 CuadroTexto">
          <a:extLst>
            <a:ext uri="{FF2B5EF4-FFF2-40B4-BE49-F238E27FC236}">
              <a16:creationId xmlns:a16="http://schemas.microsoft.com/office/drawing/2014/main" xmlns="" id="{00000000-0008-0000-2000-000043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2" name="281 CuadroTexto">
          <a:extLst>
            <a:ext uri="{FF2B5EF4-FFF2-40B4-BE49-F238E27FC236}">
              <a16:creationId xmlns:a16="http://schemas.microsoft.com/office/drawing/2014/main" xmlns="" id="{00000000-0008-0000-2000-000044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3" name="282 CuadroTexto">
          <a:extLst>
            <a:ext uri="{FF2B5EF4-FFF2-40B4-BE49-F238E27FC236}">
              <a16:creationId xmlns:a16="http://schemas.microsoft.com/office/drawing/2014/main" xmlns="" id="{00000000-0008-0000-2000-000045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4" name="283 CuadroTexto">
          <a:extLst>
            <a:ext uri="{FF2B5EF4-FFF2-40B4-BE49-F238E27FC236}">
              <a16:creationId xmlns:a16="http://schemas.microsoft.com/office/drawing/2014/main" xmlns="" id="{00000000-0008-0000-2000-000046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5" name="284 CuadroTexto">
          <a:extLst>
            <a:ext uri="{FF2B5EF4-FFF2-40B4-BE49-F238E27FC236}">
              <a16:creationId xmlns:a16="http://schemas.microsoft.com/office/drawing/2014/main" xmlns="" id="{00000000-0008-0000-2000-000047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6" name="285 CuadroTexto">
          <a:extLst>
            <a:ext uri="{FF2B5EF4-FFF2-40B4-BE49-F238E27FC236}">
              <a16:creationId xmlns:a16="http://schemas.microsoft.com/office/drawing/2014/main" xmlns=""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7" name="286 CuadroTexto">
          <a:extLst>
            <a:ext uri="{FF2B5EF4-FFF2-40B4-BE49-F238E27FC236}">
              <a16:creationId xmlns:a16="http://schemas.microsoft.com/office/drawing/2014/main" xmlns=""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8" name="287 CuadroTexto">
          <a:extLst>
            <a:ext uri="{FF2B5EF4-FFF2-40B4-BE49-F238E27FC236}">
              <a16:creationId xmlns:a16="http://schemas.microsoft.com/office/drawing/2014/main" xmlns=""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9" name="288 CuadroTexto">
          <a:extLst>
            <a:ext uri="{FF2B5EF4-FFF2-40B4-BE49-F238E27FC236}">
              <a16:creationId xmlns:a16="http://schemas.microsoft.com/office/drawing/2014/main" xmlns=""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0" name="289 CuadroTexto">
          <a:extLst>
            <a:ext uri="{FF2B5EF4-FFF2-40B4-BE49-F238E27FC236}">
              <a16:creationId xmlns:a16="http://schemas.microsoft.com/office/drawing/2014/main" xmlns=""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1" name="290 CuadroTexto">
          <a:extLst>
            <a:ext uri="{FF2B5EF4-FFF2-40B4-BE49-F238E27FC236}">
              <a16:creationId xmlns:a16="http://schemas.microsoft.com/office/drawing/2014/main" xmlns=""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2" name="291 CuadroTexto">
          <a:extLst>
            <a:ext uri="{FF2B5EF4-FFF2-40B4-BE49-F238E27FC236}">
              <a16:creationId xmlns:a16="http://schemas.microsoft.com/office/drawing/2014/main" xmlns=""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3" name="292 CuadroTexto">
          <a:extLst>
            <a:ext uri="{FF2B5EF4-FFF2-40B4-BE49-F238E27FC236}">
              <a16:creationId xmlns:a16="http://schemas.microsoft.com/office/drawing/2014/main" xmlns=""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4" name="293 CuadroTexto">
          <a:extLst>
            <a:ext uri="{FF2B5EF4-FFF2-40B4-BE49-F238E27FC236}">
              <a16:creationId xmlns:a16="http://schemas.microsoft.com/office/drawing/2014/main" xmlns=""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5" name="294 CuadroTexto">
          <a:extLst>
            <a:ext uri="{FF2B5EF4-FFF2-40B4-BE49-F238E27FC236}">
              <a16:creationId xmlns:a16="http://schemas.microsoft.com/office/drawing/2014/main" xmlns=""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6" name="295 CuadroTexto">
          <a:extLst>
            <a:ext uri="{FF2B5EF4-FFF2-40B4-BE49-F238E27FC236}">
              <a16:creationId xmlns:a16="http://schemas.microsoft.com/office/drawing/2014/main" xmlns=""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7" name="296 CuadroTexto">
          <a:extLst>
            <a:ext uri="{FF2B5EF4-FFF2-40B4-BE49-F238E27FC236}">
              <a16:creationId xmlns:a16="http://schemas.microsoft.com/office/drawing/2014/main" xmlns=""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8" name="301 CuadroTexto">
          <a:extLst>
            <a:ext uri="{FF2B5EF4-FFF2-40B4-BE49-F238E27FC236}">
              <a16:creationId xmlns:a16="http://schemas.microsoft.com/office/drawing/2014/main" xmlns="" id="{00000000-0008-0000-2000-000054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9" name="302 CuadroTexto">
          <a:extLst>
            <a:ext uri="{FF2B5EF4-FFF2-40B4-BE49-F238E27FC236}">
              <a16:creationId xmlns:a16="http://schemas.microsoft.com/office/drawing/2014/main" xmlns="" id="{00000000-0008-0000-2000-000055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0" name="17 CuadroTexto">
          <a:extLst>
            <a:ext uri="{FF2B5EF4-FFF2-40B4-BE49-F238E27FC236}">
              <a16:creationId xmlns:a16="http://schemas.microsoft.com/office/drawing/2014/main" xmlns=""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1" name="90 CuadroTexto">
          <a:extLst>
            <a:ext uri="{FF2B5EF4-FFF2-40B4-BE49-F238E27FC236}">
              <a16:creationId xmlns:a16="http://schemas.microsoft.com/office/drawing/2014/main" xmlns="" id="{00000000-0008-0000-2000-000057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2" name="91 CuadroTexto">
          <a:extLst>
            <a:ext uri="{FF2B5EF4-FFF2-40B4-BE49-F238E27FC236}">
              <a16:creationId xmlns:a16="http://schemas.microsoft.com/office/drawing/2014/main" xmlns="" id="{00000000-0008-0000-2000-000058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3" name="92 CuadroTexto">
          <a:extLst>
            <a:ext uri="{FF2B5EF4-FFF2-40B4-BE49-F238E27FC236}">
              <a16:creationId xmlns:a16="http://schemas.microsoft.com/office/drawing/2014/main" xmlns="" id="{00000000-0008-0000-2000-000059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4" name="93 CuadroTexto">
          <a:extLst>
            <a:ext uri="{FF2B5EF4-FFF2-40B4-BE49-F238E27FC236}">
              <a16:creationId xmlns:a16="http://schemas.microsoft.com/office/drawing/2014/main" xmlns="" id="{00000000-0008-0000-2000-00005A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5" name="94 CuadroTexto">
          <a:extLst>
            <a:ext uri="{FF2B5EF4-FFF2-40B4-BE49-F238E27FC236}">
              <a16:creationId xmlns:a16="http://schemas.microsoft.com/office/drawing/2014/main" xmlns="" id="{00000000-0008-0000-2000-00005B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6" name="95 CuadroTexto">
          <a:extLst>
            <a:ext uri="{FF2B5EF4-FFF2-40B4-BE49-F238E27FC236}">
              <a16:creationId xmlns:a16="http://schemas.microsoft.com/office/drawing/2014/main" xmlns="" id="{00000000-0008-0000-2000-00005C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7" name="96 CuadroTexto">
          <a:extLst>
            <a:ext uri="{FF2B5EF4-FFF2-40B4-BE49-F238E27FC236}">
              <a16:creationId xmlns:a16="http://schemas.microsoft.com/office/drawing/2014/main" xmlns="" id="{00000000-0008-0000-2000-00005D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8" name="97 CuadroTexto">
          <a:extLst>
            <a:ext uri="{FF2B5EF4-FFF2-40B4-BE49-F238E27FC236}">
              <a16:creationId xmlns:a16="http://schemas.microsoft.com/office/drawing/2014/main" xmlns="" id="{00000000-0008-0000-2000-00005E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9" name="98 CuadroTexto">
          <a:extLst>
            <a:ext uri="{FF2B5EF4-FFF2-40B4-BE49-F238E27FC236}">
              <a16:creationId xmlns:a16="http://schemas.microsoft.com/office/drawing/2014/main" xmlns="" id="{00000000-0008-0000-2000-00005F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0" name="99 CuadroTexto">
          <a:extLst>
            <a:ext uri="{FF2B5EF4-FFF2-40B4-BE49-F238E27FC236}">
              <a16:creationId xmlns:a16="http://schemas.microsoft.com/office/drawing/2014/main" xmlns="" id="{00000000-0008-0000-2000-000060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1" name="100 CuadroTexto">
          <a:extLst>
            <a:ext uri="{FF2B5EF4-FFF2-40B4-BE49-F238E27FC236}">
              <a16:creationId xmlns:a16="http://schemas.microsoft.com/office/drawing/2014/main" xmlns="" id="{00000000-0008-0000-2000-000061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2" name="101 CuadroTexto">
          <a:extLst>
            <a:ext uri="{FF2B5EF4-FFF2-40B4-BE49-F238E27FC236}">
              <a16:creationId xmlns:a16="http://schemas.microsoft.com/office/drawing/2014/main" xmlns="" id="{00000000-0008-0000-2000-000062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3" name="118 CuadroTexto">
          <a:extLst>
            <a:ext uri="{FF2B5EF4-FFF2-40B4-BE49-F238E27FC236}">
              <a16:creationId xmlns:a16="http://schemas.microsoft.com/office/drawing/2014/main" xmlns=""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4" name="119 CuadroTexto">
          <a:extLst>
            <a:ext uri="{FF2B5EF4-FFF2-40B4-BE49-F238E27FC236}">
              <a16:creationId xmlns:a16="http://schemas.microsoft.com/office/drawing/2014/main" xmlns=""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5" name="120 CuadroTexto">
          <a:extLst>
            <a:ext uri="{FF2B5EF4-FFF2-40B4-BE49-F238E27FC236}">
              <a16:creationId xmlns:a16="http://schemas.microsoft.com/office/drawing/2014/main" xmlns=""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6" name="121 CuadroTexto">
          <a:extLst>
            <a:ext uri="{FF2B5EF4-FFF2-40B4-BE49-F238E27FC236}">
              <a16:creationId xmlns:a16="http://schemas.microsoft.com/office/drawing/2014/main" xmlns=""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7" name="122 CuadroTexto">
          <a:extLst>
            <a:ext uri="{FF2B5EF4-FFF2-40B4-BE49-F238E27FC236}">
              <a16:creationId xmlns:a16="http://schemas.microsoft.com/office/drawing/2014/main" xmlns=""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8" name="123 CuadroTexto">
          <a:extLst>
            <a:ext uri="{FF2B5EF4-FFF2-40B4-BE49-F238E27FC236}">
              <a16:creationId xmlns:a16="http://schemas.microsoft.com/office/drawing/2014/main" xmlns=""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9" name="124 CuadroTexto">
          <a:extLst>
            <a:ext uri="{FF2B5EF4-FFF2-40B4-BE49-F238E27FC236}">
              <a16:creationId xmlns:a16="http://schemas.microsoft.com/office/drawing/2014/main" xmlns=""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0" name="125 CuadroTexto">
          <a:extLst>
            <a:ext uri="{FF2B5EF4-FFF2-40B4-BE49-F238E27FC236}">
              <a16:creationId xmlns:a16="http://schemas.microsoft.com/office/drawing/2014/main" xmlns=""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1" name="143 CuadroTexto">
          <a:extLst>
            <a:ext uri="{FF2B5EF4-FFF2-40B4-BE49-F238E27FC236}">
              <a16:creationId xmlns:a16="http://schemas.microsoft.com/office/drawing/2014/main" xmlns=""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2" name="144 CuadroTexto">
          <a:extLst>
            <a:ext uri="{FF2B5EF4-FFF2-40B4-BE49-F238E27FC236}">
              <a16:creationId xmlns:a16="http://schemas.microsoft.com/office/drawing/2014/main" xmlns=""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3" name="145 CuadroTexto">
          <a:extLst>
            <a:ext uri="{FF2B5EF4-FFF2-40B4-BE49-F238E27FC236}">
              <a16:creationId xmlns:a16="http://schemas.microsoft.com/office/drawing/2014/main" xmlns=""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4" name="146 CuadroTexto">
          <a:extLst>
            <a:ext uri="{FF2B5EF4-FFF2-40B4-BE49-F238E27FC236}">
              <a16:creationId xmlns:a16="http://schemas.microsoft.com/office/drawing/2014/main" xmlns=""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5" name="147 CuadroTexto">
          <a:extLst>
            <a:ext uri="{FF2B5EF4-FFF2-40B4-BE49-F238E27FC236}">
              <a16:creationId xmlns:a16="http://schemas.microsoft.com/office/drawing/2014/main" xmlns=""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6" name="148 CuadroTexto">
          <a:extLst>
            <a:ext uri="{FF2B5EF4-FFF2-40B4-BE49-F238E27FC236}">
              <a16:creationId xmlns:a16="http://schemas.microsoft.com/office/drawing/2014/main" xmlns=""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7" name="149 CuadroTexto">
          <a:extLst>
            <a:ext uri="{FF2B5EF4-FFF2-40B4-BE49-F238E27FC236}">
              <a16:creationId xmlns:a16="http://schemas.microsoft.com/office/drawing/2014/main" xmlns=""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8" name="150 CuadroTexto">
          <a:extLst>
            <a:ext uri="{FF2B5EF4-FFF2-40B4-BE49-F238E27FC236}">
              <a16:creationId xmlns:a16="http://schemas.microsoft.com/office/drawing/2014/main" xmlns=""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9" name="151 CuadroTexto">
          <a:extLst>
            <a:ext uri="{FF2B5EF4-FFF2-40B4-BE49-F238E27FC236}">
              <a16:creationId xmlns:a16="http://schemas.microsoft.com/office/drawing/2014/main" xmlns=""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0" name="152 CuadroTexto">
          <a:extLst>
            <a:ext uri="{FF2B5EF4-FFF2-40B4-BE49-F238E27FC236}">
              <a16:creationId xmlns:a16="http://schemas.microsoft.com/office/drawing/2014/main" xmlns=""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1" name="153 CuadroTexto">
          <a:extLst>
            <a:ext uri="{FF2B5EF4-FFF2-40B4-BE49-F238E27FC236}">
              <a16:creationId xmlns:a16="http://schemas.microsoft.com/office/drawing/2014/main" xmlns=""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2" name="154 CuadroTexto">
          <a:extLst>
            <a:ext uri="{FF2B5EF4-FFF2-40B4-BE49-F238E27FC236}">
              <a16:creationId xmlns:a16="http://schemas.microsoft.com/office/drawing/2014/main" xmlns=""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3" name="155 CuadroTexto">
          <a:extLst>
            <a:ext uri="{FF2B5EF4-FFF2-40B4-BE49-F238E27FC236}">
              <a16:creationId xmlns:a16="http://schemas.microsoft.com/office/drawing/2014/main" xmlns=""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4" name="156 CuadroTexto">
          <a:extLst>
            <a:ext uri="{FF2B5EF4-FFF2-40B4-BE49-F238E27FC236}">
              <a16:creationId xmlns:a16="http://schemas.microsoft.com/office/drawing/2014/main" xmlns=""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5" name="157 CuadroTexto">
          <a:extLst>
            <a:ext uri="{FF2B5EF4-FFF2-40B4-BE49-F238E27FC236}">
              <a16:creationId xmlns:a16="http://schemas.microsoft.com/office/drawing/2014/main" xmlns=""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6" name="158 CuadroTexto">
          <a:extLst>
            <a:ext uri="{FF2B5EF4-FFF2-40B4-BE49-F238E27FC236}">
              <a16:creationId xmlns:a16="http://schemas.microsoft.com/office/drawing/2014/main" xmlns=""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7" name="159 CuadroTexto">
          <a:extLst>
            <a:ext uri="{FF2B5EF4-FFF2-40B4-BE49-F238E27FC236}">
              <a16:creationId xmlns:a16="http://schemas.microsoft.com/office/drawing/2014/main" xmlns=""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8" name="160 CuadroTexto">
          <a:extLst>
            <a:ext uri="{FF2B5EF4-FFF2-40B4-BE49-F238E27FC236}">
              <a16:creationId xmlns:a16="http://schemas.microsoft.com/office/drawing/2014/main" xmlns=""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9" name="161 CuadroTexto">
          <a:extLst>
            <a:ext uri="{FF2B5EF4-FFF2-40B4-BE49-F238E27FC236}">
              <a16:creationId xmlns:a16="http://schemas.microsoft.com/office/drawing/2014/main" xmlns=""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0" name="162 CuadroTexto">
          <a:extLst>
            <a:ext uri="{FF2B5EF4-FFF2-40B4-BE49-F238E27FC236}">
              <a16:creationId xmlns:a16="http://schemas.microsoft.com/office/drawing/2014/main" xmlns=""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1" name="163 CuadroTexto">
          <a:extLst>
            <a:ext uri="{FF2B5EF4-FFF2-40B4-BE49-F238E27FC236}">
              <a16:creationId xmlns:a16="http://schemas.microsoft.com/office/drawing/2014/main" xmlns=""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2" name="164 CuadroTexto">
          <a:extLst>
            <a:ext uri="{FF2B5EF4-FFF2-40B4-BE49-F238E27FC236}">
              <a16:creationId xmlns:a16="http://schemas.microsoft.com/office/drawing/2014/main" xmlns=""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3" name="165 CuadroTexto">
          <a:extLst>
            <a:ext uri="{FF2B5EF4-FFF2-40B4-BE49-F238E27FC236}">
              <a16:creationId xmlns:a16="http://schemas.microsoft.com/office/drawing/2014/main" xmlns=""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4" name="166 CuadroTexto">
          <a:extLst>
            <a:ext uri="{FF2B5EF4-FFF2-40B4-BE49-F238E27FC236}">
              <a16:creationId xmlns:a16="http://schemas.microsoft.com/office/drawing/2014/main" xmlns=""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5" name="167 CuadroTexto">
          <a:extLst>
            <a:ext uri="{FF2B5EF4-FFF2-40B4-BE49-F238E27FC236}">
              <a16:creationId xmlns:a16="http://schemas.microsoft.com/office/drawing/2014/main" xmlns=""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6" name="168 CuadroTexto">
          <a:extLst>
            <a:ext uri="{FF2B5EF4-FFF2-40B4-BE49-F238E27FC236}">
              <a16:creationId xmlns:a16="http://schemas.microsoft.com/office/drawing/2014/main" xmlns=""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7" name="169 CuadroTexto">
          <a:extLst>
            <a:ext uri="{FF2B5EF4-FFF2-40B4-BE49-F238E27FC236}">
              <a16:creationId xmlns:a16="http://schemas.microsoft.com/office/drawing/2014/main" xmlns=""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8" name="170 CuadroTexto">
          <a:extLst>
            <a:ext uri="{FF2B5EF4-FFF2-40B4-BE49-F238E27FC236}">
              <a16:creationId xmlns:a16="http://schemas.microsoft.com/office/drawing/2014/main" xmlns=""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9" name="171 CuadroTexto">
          <a:extLst>
            <a:ext uri="{FF2B5EF4-FFF2-40B4-BE49-F238E27FC236}">
              <a16:creationId xmlns:a16="http://schemas.microsoft.com/office/drawing/2014/main" xmlns=""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0" name="172 CuadroTexto">
          <a:extLst>
            <a:ext uri="{FF2B5EF4-FFF2-40B4-BE49-F238E27FC236}">
              <a16:creationId xmlns:a16="http://schemas.microsoft.com/office/drawing/2014/main" xmlns=""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1" name="173 CuadroTexto">
          <a:extLst>
            <a:ext uri="{FF2B5EF4-FFF2-40B4-BE49-F238E27FC236}">
              <a16:creationId xmlns:a16="http://schemas.microsoft.com/office/drawing/2014/main" xmlns=""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2" name="174 CuadroTexto">
          <a:extLst>
            <a:ext uri="{FF2B5EF4-FFF2-40B4-BE49-F238E27FC236}">
              <a16:creationId xmlns:a16="http://schemas.microsoft.com/office/drawing/2014/main" xmlns=""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3" name="175 CuadroTexto">
          <a:extLst>
            <a:ext uri="{FF2B5EF4-FFF2-40B4-BE49-F238E27FC236}">
              <a16:creationId xmlns:a16="http://schemas.microsoft.com/office/drawing/2014/main" xmlns=""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4" name="176 CuadroTexto">
          <a:extLst>
            <a:ext uri="{FF2B5EF4-FFF2-40B4-BE49-F238E27FC236}">
              <a16:creationId xmlns:a16="http://schemas.microsoft.com/office/drawing/2014/main" xmlns=""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5" name="177 CuadroTexto">
          <a:extLst>
            <a:ext uri="{FF2B5EF4-FFF2-40B4-BE49-F238E27FC236}">
              <a16:creationId xmlns:a16="http://schemas.microsoft.com/office/drawing/2014/main" xmlns=""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6" name="178 CuadroTexto">
          <a:extLst>
            <a:ext uri="{FF2B5EF4-FFF2-40B4-BE49-F238E27FC236}">
              <a16:creationId xmlns:a16="http://schemas.microsoft.com/office/drawing/2014/main" xmlns=""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7" name="179 CuadroTexto">
          <a:extLst>
            <a:ext uri="{FF2B5EF4-FFF2-40B4-BE49-F238E27FC236}">
              <a16:creationId xmlns:a16="http://schemas.microsoft.com/office/drawing/2014/main" xmlns=""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8" name="180 CuadroTexto">
          <a:extLst>
            <a:ext uri="{FF2B5EF4-FFF2-40B4-BE49-F238E27FC236}">
              <a16:creationId xmlns:a16="http://schemas.microsoft.com/office/drawing/2014/main" xmlns=""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9" name="181 CuadroTexto">
          <a:extLst>
            <a:ext uri="{FF2B5EF4-FFF2-40B4-BE49-F238E27FC236}">
              <a16:creationId xmlns:a16="http://schemas.microsoft.com/office/drawing/2014/main" xmlns=""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0" name="182 CuadroTexto">
          <a:extLst>
            <a:ext uri="{FF2B5EF4-FFF2-40B4-BE49-F238E27FC236}">
              <a16:creationId xmlns:a16="http://schemas.microsoft.com/office/drawing/2014/main" xmlns=""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1" name="183 CuadroTexto">
          <a:extLst>
            <a:ext uri="{FF2B5EF4-FFF2-40B4-BE49-F238E27FC236}">
              <a16:creationId xmlns:a16="http://schemas.microsoft.com/office/drawing/2014/main" xmlns=""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2" name="184 CuadroTexto">
          <a:extLst>
            <a:ext uri="{FF2B5EF4-FFF2-40B4-BE49-F238E27FC236}">
              <a16:creationId xmlns:a16="http://schemas.microsoft.com/office/drawing/2014/main" xmlns=""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3" name="185 CuadroTexto">
          <a:extLst>
            <a:ext uri="{FF2B5EF4-FFF2-40B4-BE49-F238E27FC236}">
              <a16:creationId xmlns:a16="http://schemas.microsoft.com/office/drawing/2014/main" xmlns=""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4" name="186 CuadroTexto">
          <a:extLst>
            <a:ext uri="{FF2B5EF4-FFF2-40B4-BE49-F238E27FC236}">
              <a16:creationId xmlns:a16="http://schemas.microsoft.com/office/drawing/2014/main" xmlns=""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5" name="187 CuadroTexto">
          <a:extLst>
            <a:ext uri="{FF2B5EF4-FFF2-40B4-BE49-F238E27FC236}">
              <a16:creationId xmlns:a16="http://schemas.microsoft.com/office/drawing/2014/main" xmlns=""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6" name="188 CuadroTexto">
          <a:extLst>
            <a:ext uri="{FF2B5EF4-FFF2-40B4-BE49-F238E27FC236}">
              <a16:creationId xmlns:a16="http://schemas.microsoft.com/office/drawing/2014/main" xmlns=""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7" name="189 CuadroTexto">
          <a:extLst>
            <a:ext uri="{FF2B5EF4-FFF2-40B4-BE49-F238E27FC236}">
              <a16:creationId xmlns:a16="http://schemas.microsoft.com/office/drawing/2014/main" xmlns=""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8" name="190 CuadroTexto">
          <a:extLst>
            <a:ext uri="{FF2B5EF4-FFF2-40B4-BE49-F238E27FC236}">
              <a16:creationId xmlns:a16="http://schemas.microsoft.com/office/drawing/2014/main" xmlns=""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9" name="191 CuadroTexto">
          <a:extLst>
            <a:ext uri="{FF2B5EF4-FFF2-40B4-BE49-F238E27FC236}">
              <a16:creationId xmlns:a16="http://schemas.microsoft.com/office/drawing/2014/main" xmlns=""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0" name="192 CuadroTexto">
          <a:extLst>
            <a:ext uri="{FF2B5EF4-FFF2-40B4-BE49-F238E27FC236}">
              <a16:creationId xmlns:a16="http://schemas.microsoft.com/office/drawing/2014/main" xmlns=""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1" name="193 CuadroTexto">
          <a:extLst>
            <a:ext uri="{FF2B5EF4-FFF2-40B4-BE49-F238E27FC236}">
              <a16:creationId xmlns:a16="http://schemas.microsoft.com/office/drawing/2014/main" xmlns=""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2" name="194 CuadroTexto">
          <a:extLst>
            <a:ext uri="{FF2B5EF4-FFF2-40B4-BE49-F238E27FC236}">
              <a16:creationId xmlns:a16="http://schemas.microsoft.com/office/drawing/2014/main" xmlns=""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3" name="195 CuadroTexto">
          <a:extLst>
            <a:ext uri="{FF2B5EF4-FFF2-40B4-BE49-F238E27FC236}">
              <a16:creationId xmlns:a16="http://schemas.microsoft.com/office/drawing/2014/main" xmlns=""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4" name="196 CuadroTexto">
          <a:extLst>
            <a:ext uri="{FF2B5EF4-FFF2-40B4-BE49-F238E27FC236}">
              <a16:creationId xmlns:a16="http://schemas.microsoft.com/office/drawing/2014/main" xmlns=""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5" name="197 CuadroTexto">
          <a:extLst>
            <a:ext uri="{FF2B5EF4-FFF2-40B4-BE49-F238E27FC236}">
              <a16:creationId xmlns:a16="http://schemas.microsoft.com/office/drawing/2014/main" xmlns=""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6" name="198 CuadroTexto">
          <a:extLst>
            <a:ext uri="{FF2B5EF4-FFF2-40B4-BE49-F238E27FC236}">
              <a16:creationId xmlns:a16="http://schemas.microsoft.com/office/drawing/2014/main" xmlns=""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7" name="199 CuadroTexto">
          <a:extLst>
            <a:ext uri="{FF2B5EF4-FFF2-40B4-BE49-F238E27FC236}">
              <a16:creationId xmlns:a16="http://schemas.microsoft.com/office/drawing/2014/main" xmlns=""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8" name="200 CuadroTexto">
          <a:extLst>
            <a:ext uri="{FF2B5EF4-FFF2-40B4-BE49-F238E27FC236}">
              <a16:creationId xmlns:a16="http://schemas.microsoft.com/office/drawing/2014/main" xmlns=""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9" name="201 CuadroTexto">
          <a:extLst>
            <a:ext uri="{FF2B5EF4-FFF2-40B4-BE49-F238E27FC236}">
              <a16:creationId xmlns:a16="http://schemas.microsoft.com/office/drawing/2014/main" xmlns=""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0" name="202 CuadroTexto">
          <a:extLst>
            <a:ext uri="{FF2B5EF4-FFF2-40B4-BE49-F238E27FC236}">
              <a16:creationId xmlns:a16="http://schemas.microsoft.com/office/drawing/2014/main" xmlns=""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1" name="203 CuadroTexto">
          <a:extLst>
            <a:ext uri="{FF2B5EF4-FFF2-40B4-BE49-F238E27FC236}">
              <a16:creationId xmlns:a16="http://schemas.microsoft.com/office/drawing/2014/main" xmlns=""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2" name="204 CuadroTexto">
          <a:extLst>
            <a:ext uri="{FF2B5EF4-FFF2-40B4-BE49-F238E27FC236}">
              <a16:creationId xmlns:a16="http://schemas.microsoft.com/office/drawing/2014/main" xmlns=""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3" name="205 CuadroTexto">
          <a:extLst>
            <a:ext uri="{FF2B5EF4-FFF2-40B4-BE49-F238E27FC236}">
              <a16:creationId xmlns:a16="http://schemas.microsoft.com/office/drawing/2014/main" xmlns=""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4" name="206 CuadroTexto">
          <a:extLst>
            <a:ext uri="{FF2B5EF4-FFF2-40B4-BE49-F238E27FC236}">
              <a16:creationId xmlns:a16="http://schemas.microsoft.com/office/drawing/2014/main" xmlns=""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5" name="207 CuadroTexto">
          <a:extLst>
            <a:ext uri="{FF2B5EF4-FFF2-40B4-BE49-F238E27FC236}">
              <a16:creationId xmlns:a16="http://schemas.microsoft.com/office/drawing/2014/main" xmlns=""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6" name="208 CuadroTexto">
          <a:extLst>
            <a:ext uri="{FF2B5EF4-FFF2-40B4-BE49-F238E27FC236}">
              <a16:creationId xmlns:a16="http://schemas.microsoft.com/office/drawing/2014/main" xmlns=""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7" name="209 CuadroTexto">
          <a:extLst>
            <a:ext uri="{FF2B5EF4-FFF2-40B4-BE49-F238E27FC236}">
              <a16:creationId xmlns:a16="http://schemas.microsoft.com/office/drawing/2014/main" xmlns=""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8" name="210 CuadroTexto">
          <a:extLst>
            <a:ext uri="{FF2B5EF4-FFF2-40B4-BE49-F238E27FC236}">
              <a16:creationId xmlns:a16="http://schemas.microsoft.com/office/drawing/2014/main" xmlns=""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9" name="211 CuadroTexto">
          <a:extLst>
            <a:ext uri="{FF2B5EF4-FFF2-40B4-BE49-F238E27FC236}">
              <a16:creationId xmlns:a16="http://schemas.microsoft.com/office/drawing/2014/main" xmlns=""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0" name="212 CuadroTexto">
          <a:extLst>
            <a:ext uri="{FF2B5EF4-FFF2-40B4-BE49-F238E27FC236}">
              <a16:creationId xmlns:a16="http://schemas.microsoft.com/office/drawing/2014/main" xmlns=""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1" name="213 CuadroTexto">
          <a:extLst>
            <a:ext uri="{FF2B5EF4-FFF2-40B4-BE49-F238E27FC236}">
              <a16:creationId xmlns:a16="http://schemas.microsoft.com/office/drawing/2014/main" xmlns=""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2" name="214 CuadroTexto">
          <a:extLst>
            <a:ext uri="{FF2B5EF4-FFF2-40B4-BE49-F238E27FC236}">
              <a16:creationId xmlns:a16="http://schemas.microsoft.com/office/drawing/2014/main" xmlns=""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3" name="215 CuadroTexto">
          <a:extLst>
            <a:ext uri="{FF2B5EF4-FFF2-40B4-BE49-F238E27FC236}">
              <a16:creationId xmlns:a16="http://schemas.microsoft.com/office/drawing/2014/main" xmlns=""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4" name="216 CuadroTexto">
          <a:extLst>
            <a:ext uri="{FF2B5EF4-FFF2-40B4-BE49-F238E27FC236}">
              <a16:creationId xmlns:a16="http://schemas.microsoft.com/office/drawing/2014/main" xmlns=""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5" name="217 CuadroTexto">
          <a:extLst>
            <a:ext uri="{FF2B5EF4-FFF2-40B4-BE49-F238E27FC236}">
              <a16:creationId xmlns:a16="http://schemas.microsoft.com/office/drawing/2014/main" xmlns=""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6" name="218 CuadroTexto">
          <a:extLst>
            <a:ext uri="{FF2B5EF4-FFF2-40B4-BE49-F238E27FC236}">
              <a16:creationId xmlns:a16="http://schemas.microsoft.com/office/drawing/2014/main" xmlns=""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7" name="219 CuadroTexto">
          <a:extLst>
            <a:ext uri="{FF2B5EF4-FFF2-40B4-BE49-F238E27FC236}">
              <a16:creationId xmlns:a16="http://schemas.microsoft.com/office/drawing/2014/main" xmlns=""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8" name="220 CuadroTexto">
          <a:extLst>
            <a:ext uri="{FF2B5EF4-FFF2-40B4-BE49-F238E27FC236}">
              <a16:creationId xmlns:a16="http://schemas.microsoft.com/office/drawing/2014/main" xmlns=""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9" name="221 CuadroTexto">
          <a:extLst>
            <a:ext uri="{FF2B5EF4-FFF2-40B4-BE49-F238E27FC236}">
              <a16:creationId xmlns:a16="http://schemas.microsoft.com/office/drawing/2014/main" xmlns=""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0" name="222 CuadroTexto">
          <a:extLst>
            <a:ext uri="{FF2B5EF4-FFF2-40B4-BE49-F238E27FC236}">
              <a16:creationId xmlns:a16="http://schemas.microsoft.com/office/drawing/2014/main" xmlns=""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1" name="223 CuadroTexto">
          <a:extLst>
            <a:ext uri="{FF2B5EF4-FFF2-40B4-BE49-F238E27FC236}">
              <a16:creationId xmlns:a16="http://schemas.microsoft.com/office/drawing/2014/main" xmlns=""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2" name="224 CuadroTexto">
          <a:extLst>
            <a:ext uri="{FF2B5EF4-FFF2-40B4-BE49-F238E27FC236}">
              <a16:creationId xmlns:a16="http://schemas.microsoft.com/office/drawing/2014/main" xmlns=""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3" name="225 CuadroTexto">
          <a:extLst>
            <a:ext uri="{FF2B5EF4-FFF2-40B4-BE49-F238E27FC236}">
              <a16:creationId xmlns:a16="http://schemas.microsoft.com/office/drawing/2014/main" xmlns=""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4" name="226 CuadroTexto">
          <a:extLst>
            <a:ext uri="{FF2B5EF4-FFF2-40B4-BE49-F238E27FC236}">
              <a16:creationId xmlns:a16="http://schemas.microsoft.com/office/drawing/2014/main" xmlns=""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5" name="227 CuadroTexto">
          <a:extLst>
            <a:ext uri="{FF2B5EF4-FFF2-40B4-BE49-F238E27FC236}">
              <a16:creationId xmlns:a16="http://schemas.microsoft.com/office/drawing/2014/main" xmlns=""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6" name="228 CuadroTexto">
          <a:extLst>
            <a:ext uri="{FF2B5EF4-FFF2-40B4-BE49-F238E27FC236}">
              <a16:creationId xmlns:a16="http://schemas.microsoft.com/office/drawing/2014/main" xmlns=""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7" name="229 CuadroTexto">
          <a:extLst>
            <a:ext uri="{FF2B5EF4-FFF2-40B4-BE49-F238E27FC236}">
              <a16:creationId xmlns:a16="http://schemas.microsoft.com/office/drawing/2014/main" xmlns=""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8" name="230 CuadroTexto">
          <a:extLst>
            <a:ext uri="{FF2B5EF4-FFF2-40B4-BE49-F238E27FC236}">
              <a16:creationId xmlns:a16="http://schemas.microsoft.com/office/drawing/2014/main" xmlns=""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9" name="231 CuadroTexto">
          <a:extLst>
            <a:ext uri="{FF2B5EF4-FFF2-40B4-BE49-F238E27FC236}">
              <a16:creationId xmlns:a16="http://schemas.microsoft.com/office/drawing/2014/main" xmlns=""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0" name="232 CuadroTexto">
          <a:extLst>
            <a:ext uri="{FF2B5EF4-FFF2-40B4-BE49-F238E27FC236}">
              <a16:creationId xmlns:a16="http://schemas.microsoft.com/office/drawing/2014/main" xmlns=""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1" name="233 CuadroTexto">
          <a:extLst>
            <a:ext uri="{FF2B5EF4-FFF2-40B4-BE49-F238E27FC236}">
              <a16:creationId xmlns:a16="http://schemas.microsoft.com/office/drawing/2014/main" xmlns=""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2" name="234 CuadroTexto">
          <a:extLst>
            <a:ext uri="{FF2B5EF4-FFF2-40B4-BE49-F238E27FC236}">
              <a16:creationId xmlns:a16="http://schemas.microsoft.com/office/drawing/2014/main" xmlns=""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3" name="235 CuadroTexto">
          <a:extLst>
            <a:ext uri="{FF2B5EF4-FFF2-40B4-BE49-F238E27FC236}">
              <a16:creationId xmlns:a16="http://schemas.microsoft.com/office/drawing/2014/main" xmlns=""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4" name="236 CuadroTexto">
          <a:extLst>
            <a:ext uri="{FF2B5EF4-FFF2-40B4-BE49-F238E27FC236}">
              <a16:creationId xmlns:a16="http://schemas.microsoft.com/office/drawing/2014/main" xmlns=""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5" name="237 CuadroTexto">
          <a:extLst>
            <a:ext uri="{FF2B5EF4-FFF2-40B4-BE49-F238E27FC236}">
              <a16:creationId xmlns:a16="http://schemas.microsoft.com/office/drawing/2014/main" xmlns=""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6" name="238 CuadroTexto">
          <a:extLst>
            <a:ext uri="{FF2B5EF4-FFF2-40B4-BE49-F238E27FC236}">
              <a16:creationId xmlns:a16="http://schemas.microsoft.com/office/drawing/2014/main" xmlns=""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7" name="239 CuadroTexto">
          <a:extLst>
            <a:ext uri="{FF2B5EF4-FFF2-40B4-BE49-F238E27FC236}">
              <a16:creationId xmlns:a16="http://schemas.microsoft.com/office/drawing/2014/main" xmlns=""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8" name="240 CuadroTexto">
          <a:extLst>
            <a:ext uri="{FF2B5EF4-FFF2-40B4-BE49-F238E27FC236}">
              <a16:creationId xmlns:a16="http://schemas.microsoft.com/office/drawing/2014/main" xmlns=""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9" name="241 CuadroTexto">
          <a:extLst>
            <a:ext uri="{FF2B5EF4-FFF2-40B4-BE49-F238E27FC236}">
              <a16:creationId xmlns:a16="http://schemas.microsoft.com/office/drawing/2014/main" xmlns=""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0" name="242 CuadroTexto">
          <a:extLst>
            <a:ext uri="{FF2B5EF4-FFF2-40B4-BE49-F238E27FC236}">
              <a16:creationId xmlns:a16="http://schemas.microsoft.com/office/drawing/2014/main" xmlns=""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1" name="243 CuadroTexto">
          <a:extLst>
            <a:ext uri="{FF2B5EF4-FFF2-40B4-BE49-F238E27FC236}">
              <a16:creationId xmlns:a16="http://schemas.microsoft.com/office/drawing/2014/main" xmlns=""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2" name="244 CuadroTexto">
          <a:extLst>
            <a:ext uri="{FF2B5EF4-FFF2-40B4-BE49-F238E27FC236}">
              <a16:creationId xmlns:a16="http://schemas.microsoft.com/office/drawing/2014/main" xmlns=""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3" name="245 CuadroTexto">
          <a:extLst>
            <a:ext uri="{FF2B5EF4-FFF2-40B4-BE49-F238E27FC236}">
              <a16:creationId xmlns:a16="http://schemas.microsoft.com/office/drawing/2014/main" xmlns=""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4" name="246 CuadroTexto">
          <a:extLst>
            <a:ext uri="{FF2B5EF4-FFF2-40B4-BE49-F238E27FC236}">
              <a16:creationId xmlns:a16="http://schemas.microsoft.com/office/drawing/2014/main" xmlns=""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5" name="247 CuadroTexto">
          <a:extLst>
            <a:ext uri="{FF2B5EF4-FFF2-40B4-BE49-F238E27FC236}">
              <a16:creationId xmlns:a16="http://schemas.microsoft.com/office/drawing/2014/main" xmlns=""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6" name="248 CuadroTexto">
          <a:extLst>
            <a:ext uri="{FF2B5EF4-FFF2-40B4-BE49-F238E27FC236}">
              <a16:creationId xmlns:a16="http://schemas.microsoft.com/office/drawing/2014/main" xmlns=""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7" name="249 CuadroTexto">
          <a:extLst>
            <a:ext uri="{FF2B5EF4-FFF2-40B4-BE49-F238E27FC236}">
              <a16:creationId xmlns:a16="http://schemas.microsoft.com/office/drawing/2014/main" xmlns=""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8" name="250 CuadroTexto">
          <a:extLst>
            <a:ext uri="{FF2B5EF4-FFF2-40B4-BE49-F238E27FC236}">
              <a16:creationId xmlns:a16="http://schemas.microsoft.com/office/drawing/2014/main" xmlns=""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9" name="251 CuadroTexto">
          <a:extLst>
            <a:ext uri="{FF2B5EF4-FFF2-40B4-BE49-F238E27FC236}">
              <a16:creationId xmlns:a16="http://schemas.microsoft.com/office/drawing/2014/main" xmlns=""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0" name="252 CuadroTexto">
          <a:extLst>
            <a:ext uri="{FF2B5EF4-FFF2-40B4-BE49-F238E27FC236}">
              <a16:creationId xmlns:a16="http://schemas.microsoft.com/office/drawing/2014/main" xmlns=""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1" name="253 CuadroTexto">
          <a:extLst>
            <a:ext uri="{FF2B5EF4-FFF2-40B4-BE49-F238E27FC236}">
              <a16:creationId xmlns:a16="http://schemas.microsoft.com/office/drawing/2014/main" xmlns=""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2" name="254 CuadroTexto">
          <a:extLst>
            <a:ext uri="{FF2B5EF4-FFF2-40B4-BE49-F238E27FC236}">
              <a16:creationId xmlns:a16="http://schemas.microsoft.com/office/drawing/2014/main" xmlns=""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3" name="255 CuadroTexto">
          <a:extLst>
            <a:ext uri="{FF2B5EF4-FFF2-40B4-BE49-F238E27FC236}">
              <a16:creationId xmlns:a16="http://schemas.microsoft.com/office/drawing/2014/main" xmlns=""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4" name="256 CuadroTexto">
          <a:extLst>
            <a:ext uri="{FF2B5EF4-FFF2-40B4-BE49-F238E27FC236}">
              <a16:creationId xmlns:a16="http://schemas.microsoft.com/office/drawing/2014/main" xmlns=""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5" name="257 CuadroTexto">
          <a:extLst>
            <a:ext uri="{FF2B5EF4-FFF2-40B4-BE49-F238E27FC236}">
              <a16:creationId xmlns:a16="http://schemas.microsoft.com/office/drawing/2014/main" xmlns=""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6" name="258 CuadroTexto">
          <a:extLst>
            <a:ext uri="{FF2B5EF4-FFF2-40B4-BE49-F238E27FC236}">
              <a16:creationId xmlns:a16="http://schemas.microsoft.com/office/drawing/2014/main" xmlns=""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7" name="259 CuadroTexto">
          <a:extLst>
            <a:ext uri="{FF2B5EF4-FFF2-40B4-BE49-F238E27FC236}">
              <a16:creationId xmlns:a16="http://schemas.microsoft.com/office/drawing/2014/main" xmlns=""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8" name="260 CuadroTexto">
          <a:extLst>
            <a:ext uri="{FF2B5EF4-FFF2-40B4-BE49-F238E27FC236}">
              <a16:creationId xmlns:a16="http://schemas.microsoft.com/office/drawing/2014/main" xmlns=""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9" name="261 CuadroTexto">
          <a:extLst>
            <a:ext uri="{FF2B5EF4-FFF2-40B4-BE49-F238E27FC236}">
              <a16:creationId xmlns:a16="http://schemas.microsoft.com/office/drawing/2014/main" xmlns=""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0" name="262 CuadroTexto">
          <a:extLst>
            <a:ext uri="{FF2B5EF4-FFF2-40B4-BE49-F238E27FC236}">
              <a16:creationId xmlns:a16="http://schemas.microsoft.com/office/drawing/2014/main" xmlns=""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1" name="263 CuadroTexto">
          <a:extLst>
            <a:ext uri="{FF2B5EF4-FFF2-40B4-BE49-F238E27FC236}">
              <a16:creationId xmlns:a16="http://schemas.microsoft.com/office/drawing/2014/main" xmlns=""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2" name="264 CuadroTexto">
          <a:extLst>
            <a:ext uri="{FF2B5EF4-FFF2-40B4-BE49-F238E27FC236}">
              <a16:creationId xmlns:a16="http://schemas.microsoft.com/office/drawing/2014/main" xmlns=""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3" name="265 CuadroTexto">
          <a:extLst>
            <a:ext uri="{FF2B5EF4-FFF2-40B4-BE49-F238E27FC236}">
              <a16:creationId xmlns:a16="http://schemas.microsoft.com/office/drawing/2014/main" xmlns=""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4" name="266 CuadroTexto">
          <a:extLst>
            <a:ext uri="{FF2B5EF4-FFF2-40B4-BE49-F238E27FC236}">
              <a16:creationId xmlns:a16="http://schemas.microsoft.com/office/drawing/2014/main" xmlns=""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5" name="267 CuadroTexto">
          <a:extLst>
            <a:ext uri="{FF2B5EF4-FFF2-40B4-BE49-F238E27FC236}">
              <a16:creationId xmlns:a16="http://schemas.microsoft.com/office/drawing/2014/main" xmlns=""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6" name="268 CuadroTexto">
          <a:extLst>
            <a:ext uri="{FF2B5EF4-FFF2-40B4-BE49-F238E27FC236}">
              <a16:creationId xmlns:a16="http://schemas.microsoft.com/office/drawing/2014/main" xmlns="" id="{00000000-0008-0000-2000-0000E8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7" name="269 CuadroTexto">
          <a:extLst>
            <a:ext uri="{FF2B5EF4-FFF2-40B4-BE49-F238E27FC236}">
              <a16:creationId xmlns:a16="http://schemas.microsoft.com/office/drawing/2014/main" xmlns="" id="{00000000-0008-0000-2000-0000E9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8" name="270 CuadroTexto">
          <a:extLst>
            <a:ext uri="{FF2B5EF4-FFF2-40B4-BE49-F238E27FC236}">
              <a16:creationId xmlns:a16="http://schemas.microsoft.com/office/drawing/2014/main" xmlns="" id="{00000000-0008-0000-2000-0000EA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9" name="271 CuadroTexto">
          <a:extLst>
            <a:ext uri="{FF2B5EF4-FFF2-40B4-BE49-F238E27FC236}">
              <a16:creationId xmlns:a16="http://schemas.microsoft.com/office/drawing/2014/main" xmlns="" id="{00000000-0008-0000-2000-0000EB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0" name="272 CuadroTexto">
          <a:extLst>
            <a:ext uri="{FF2B5EF4-FFF2-40B4-BE49-F238E27FC236}">
              <a16:creationId xmlns:a16="http://schemas.microsoft.com/office/drawing/2014/main" xmlns="" id="{00000000-0008-0000-2000-0000EC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1" name="273 CuadroTexto">
          <a:extLst>
            <a:ext uri="{FF2B5EF4-FFF2-40B4-BE49-F238E27FC236}">
              <a16:creationId xmlns:a16="http://schemas.microsoft.com/office/drawing/2014/main" xmlns="" id="{00000000-0008-0000-2000-0000ED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2" name="274 CuadroTexto">
          <a:extLst>
            <a:ext uri="{FF2B5EF4-FFF2-40B4-BE49-F238E27FC236}">
              <a16:creationId xmlns:a16="http://schemas.microsoft.com/office/drawing/2014/main" xmlns="" id="{00000000-0008-0000-2000-0000EE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3" name="275 CuadroTexto">
          <a:extLst>
            <a:ext uri="{FF2B5EF4-FFF2-40B4-BE49-F238E27FC236}">
              <a16:creationId xmlns:a16="http://schemas.microsoft.com/office/drawing/2014/main" xmlns="" id="{00000000-0008-0000-2000-0000EF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4" name="276 CuadroTexto">
          <a:extLst>
            <a:ext uri="{FF2B5EF4-FFF2-40B4-BE49-F238E27FC236}">
              <a16:creationId xmlns:a16="http://schemas.microsoft.com/office/drawing/2014/main" xmlns="" id="{00000000-0008-0000-2000-0000F0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5" name="277 CuadroTexto">
          <a:extLst>
            <a:ext uri="{FF2B5EF4-FFF2-40B4-BE49-F238E27FC236}">
              <a16:creationId xmlns:a16="http://schemas.microsoft.com/office/drawing/2014/main" xmlns="" id="{00000000-0008-0000-2000-0000F1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6" name="278 CuadroTexto">
          <a:extLst>
            <a:ext uri="{FF2B5EF4-FFF2-40B4-BE49-F238E27FC236}">
              <a16:creationId xmlns:a16="http://schemas.microsoft.com/office/drawing/2014/main" xmlns="" id="{00000000-0008-0000-2000-0000F2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7" name="279 CuadroTexto">
          <a:extLst>
            <a:ext uri="{FF2B5EF4-FFF2-40B4-BE49-F238E27FC236}">
              <a16:creationId xmlns:a16="http://schemas.microsoft.com/office/drawing/2014/main" xmlns="" id="{00000000-0008-0000-2000-0000F3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8" name="280 CuadroTexto">
          <a:extLst>
            <a:ext uri="{FF2B5EF4-FFF2-40B4-BE49-F238E27FC236}">
              <a16:creationId xmlns:a16="http://schemas.microsoft.com/office/drawing/2014/main" xmlns="" id="{00000000-0008-0000-2000-0000F4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9" name="281 CuadroTexto">
          <a:extLst>
            <a:ext uri="{FF2B5EF4-FFF2-40B4-BE49-F238E27FC236}">
              <a16:creationId xmlns:a16="http://schemas.microsoft.com/office/drawing/2014/main" xmlns="" id="{00000000-0008-0000-2000-0000F5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0" name="282 CuadroTexto">
          <a:extLst>
            <a:ext uri="{FF2B5EF4-FFF2-40B4-BE49-F238E27FC236}">
              <a16:creationId xmlns:a16="http://schemas.microsoft.com/office/drawing/2014/main" xmlns="" id="{00000000-0008-0000-2000-0000F6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1" name="283 CuadroTexto">
          <a:extLst>
            <a:ext uri="{FF2B5EF4-FFF2-40B4-BE49-F238E27FC236}">
              <a16:creationId xmlns:a16="http://schemas.microsoft.com/office/drawing/2014/main" xmlns="" id="{00000000-0008-0000-2000-0000F7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2" name="284 CuadroTexto">
          <a:extLst>
            <a:ext uri="{FF2B5EF4-FFF2-40B4-BE49-F238E27FC236}">
              <a16:creationId xmlns:a16="http://schemas.microsoft.com/office/drawing/2014/main" xmlns="" id="{00000000-0008-0000-2000-0000F8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3" name="285 CuadroTexto">
          <a:extLst>
            <a:ext uri="{FF2B5EF4-FFF2-40B4-BE49-F238E27FC236}">
              <a16:creationId xmlns:a16="http://schemas.microsoft.com/office/drawing/2014/main" xmlns=""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4" name="286 CuadroTexto">
          <a:extLst>
            <a:ext uri="{FF2B5EF4-FFF2-40B4-BE49-F238E27FC236}">
              <a16:creationId xmlns:a16="http://schemas.microsoft.com/office/drawing/2014/main" xmlns=""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5" name="287 CuadroTexto">
          <a:extLst>
            <a:ext uri="{FF2B5EF4-FFF2-40B4-BE49-F238E27FC236}">
              <a16:creationId xmlns:a16="http://schemas.microsoft.com/office/drawing/2014/main" xmlns=""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6" name="288 CuadroTexto">
          <a:extLst>
            <a:ext uri="{FF2B5EF4-FFF2-40B4-BE49-F238E27FC236}">
              <a16:creationId xmlns:a16="http://schemas.microsoft.com/office/drawing/2014/main" xmlns=""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7" name="289 CuadroTexto">
          <a:extLst>
            <a:ext uri="{FF2B5EF4-FFF2-40B4-BE49-F238E27FC236}">
              <a16:creationId xmlns:a16="http://schemas.microsoft.com/office/drawing/2014/main" xmlns=""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8" name="290 CuadroTexto">
          <a:extLst>
            <a:ext uri="{FF2B5EF4-FFF2-40B4-BE49-F238E27FC236}">
              <a16:creationId xmlns:a16="http://schemas.microsoft.com/office/drawing/2014/main" xmlns=""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9" name="291 CuadroTexto">
          <a:extLst>
            <a:ext uri="{FF2B5EF4-FFF2-40B4-BE49-F238E27FC236}">
              <a16:creationId xmlns:a16="http://schemas.microsoft.com/office/drawing/2014/main" xmlns=""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0" name="292 CuadroTexto">
          <a:extLst>
            <a:ext uri="{FF2B5EF4-FFF2-40B4-BE49-F238E27FC236}">
              <a16:creationId xmlns:a16="http://schemas.microsoft.com/office/drawing/2014/main" xmlns=""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1" name="293 CuadroTexto">
          <a:extLst>
            <a:ext uri="{FF2B5EF4-FFF2-40B4-BE49-F238E27FC236}">
              <a16:creationId xmlns:a16="http://schemas.microsoft.com/office/drawing/2014/main" xmlns=""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2" name="294 CuadroTexto">
          <a:extLst>
            <a:ext uri="{FF2B5EF4-FFF2-40B4-BE49-F238E27FC236}">
              <a16:creationId xmlns:a16="http://schemas.microsoft.com/office/drawing/2014/main" xmlns=""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3" name="295 CuadroTexto">
          <a:extLst>
            <a:ext uri="{FF2B5EF4-FFF2-40B4-BE49-F238E27FC236}">
              <a16:creationId xmlns:a16="http://schemas.microsoft.com/office/drawing/2014/main" xmlns=""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4" name="296 CuadroTexto">
          <a:extLst>
            <a:ext uri="{FF2B5EF4-FFF2-40B4-BE49-F238E27FC236}">
              <a16:creationId xmlns:a16="http://schemas.microsoft.com/office/drawing/2014/main" xmlns=""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5" name="1 CuadroTexto">
          <a:extLst>
            <a:ext uri="{FF2B5EF4-FFF2-40B4-BE49-F238E27FC236}">
              <a16:creationId xmlns:a16="http://schemas.microsoft.com/office/drawing/2014/main" xmlns=""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6" name="2 CuadroTexto">
          <a:extLst>
            <a:ext uri="{FF2B5EF4-FFF2-40B4-BE49-F238E27FC236}">
              <a16:creationId xmlns:a16="http://schemas.microsoft.com/office/drawing/2014/main" xmlns=""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7" name="3 CuadroTexto">
          <a:extLst>
            <a:ext uri="{FF2B5EF4-FFF2-40B4-BE49-F238E27FC236}">
              <a16:creationId xmlns:a16="http://schemas.microsoft.com/office/drawing/2014/main" xmlns=""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8" name="4 CuadroTexto">
          <a:extLst>
            <a:ext uri="{FF2B5EF4-FFF2-40B4-BE49-F238E27FC236}">
              <a16:creationId xmlns:a16="http://schemas.microsoft.com/office/drawing/2014/main" xmlns=""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9" name="5 CuadroTexto">
          <a:extLst>
            <a:ext uri="{FF2B5EF4-FFF2-40B4-BE49-F238E27FC236}">
              <a16:creationId xmlns:a16="http://schemas.microsoft.com/office/drawing/2014/main" xmlns=""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0" name="6 CuadroTexto">
          <a:extLst>
            <a:ext uri="{FF2B5EF4-FFF2-40B4-BE49-F238E27FC236}">
              <a16:creationId xmlns:a16="http://schemas.microsoft.com/office/drawing/2014/main" xmlns=""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1" name="7 CuadroTexto">
          <a:extLst>
            <a:ext uri="{FF2B5EF4-FFF2-40B4-BE49-F238E27FC236}">
              <a16:creationId xmlns:a16="http://schemas.microsoft.com/office/drawing/2014/main" xmlns=""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2" name="8 CuadroTexto">
          <a:extLst>
            <a:ext uri="{FF2B5EF4-FFF2-40B4-BE49-F238E27FC236}">
              <a16:creationId xmlns:a16="http://schemas.microsoft.com/office/drawing/2014/main" xmlns=""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3" name="9 CuadroTexto">
          <a:extLst>
            <a:ext uri="{FF2B5EF4-FFF2-40B4-BE49-F238E27FC236}">
              <a16:creationId xmlns:a16="http://schemas.microsoft.com/office/drawing/2014/main" xmlns=""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4" name="10 CuadroTexto">
          <a:extLst>
            <a:ext uri="{FF2B5EF4-FFF2-40B4-BE49-F238E27FC236}">
              <a16:creationId xmlns:a16="http://schemas.microsoft.com/office/drawing/2014/main" xmlns=""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5" name="11 CuadroTexto">
          <a:extLst>
            <a:ext uri="{FF2B5EF4-FFF2-40B4-BE49-F238E27FC236}">
              <a16:creationId xmlns:a16="http://schemas.microsoft.com/office/drawing/2014/main" xmlns=""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6" name="12 CuadroTexto">
          <a:extLst>
            <a:ext uri="{FF2B5EF4-FFF2-40B4-BE49-F238E27FC236}">
              <a16:creationId xmlns:a16="http://schemas.microsoft.com/office/drawing/2014/main" xmlns=""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7" name="13 CuadroTexto">
          <a:extLst>
            <a:ext uri="{FF2B5EF4-FFF2-40B4-BE49-F238E27FC236}">
              <a16:creationId xmlns:a16="http://schemas.microsoft.com/office/drawing/2014/main" xmlns=""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8" name="14 CuadroTexto">
          <a:extLst>
            <a:ext uri="{FF2B5EF4-FFF2-40B4-BE49-F238E27FC236}">
              <a16:creationId xmlns:a16="http://schemas.microsoft.com/office/drawing/2014/main" xmlns=""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9" name="15 CuadroTexto">
          <a:extLst>
            <a:ext uri="{FF2B5EF4-FFF2-40B4-BE49-F238E27FC236}">
              <a16:creationId xmlns:a16="http://schemas.microsoft.com/office/drawing/2014/main" xmlns=""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0" name="16 CuadroTexto">
          <a:extLst>
            <a:ext uri="{FF2B5EF4-FFF2-40B4-BE49-F238E27FC236}">
              <a16:creationId xmlns:a16="http://schemas.microsoft.com/office/drawing/2014/main" xmlns=""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1" name="18 CuadroTexto">
          <a:extLst>
            <a:ext uri="{FF2B5EF4-FFF2-40B4-BE49-F238E27FC236}">
              <a16:creationId xmlns:a16="http://schemas.microsoft.com/office/drawing/2014/main" xmlns=""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2" name="19 CuadroTexto">
          <a:extLst>
            <a:ext uri="{FF2B5EF4-FFF2-40B4-BE49-F238E27FC236}">
              <a16:creationId xmlns:a16="http://schemas.microsoft.com/office/drawing/2014/main" xmlns=""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3" name="20 CuadroTexto">
          <a:extLst>
            <a:ext uri="{FF2B5EF4-FFF2-40B4-BE49-F238E27FC236}">
              <a16:creationId xmlns:a16="http://schemas.microsoft.com/office/drawing/2014/main" xmlns=""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4" name="21 CuadroTexto">
          <a:extLst>
            <a:ext uri="{FF2B5EF4-FFF2-40B4-BE49-F238E27FC236}">
              <a16:creationId xmlns:a16="http://schemas.microsoft.com/office/drawing/2014/main" xmlns=""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5" name="22 CuadroTexto">
          <a:extLst>
            <a:ext uri="{FF2B5EF4-FFF2-40B4-BE49-F238E27FC236}">
              <a16:creationId xmlns:a16="http://schemas.microsoft.com/office/drawing/2014/main" xmlns=""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6" name="23 CuadroTexto">
          <a:extLst>
            <a:ext uri="{FF2B5EF4-FFF2-40B4-BE49-F238E27FC236}">
              <a16:creationId xmlns:a16="http://schemas.microsoft.com/office/drawing/2014/main" xmlns=""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7" name="24 CuadroTexto">
          <a:extLst>
            <a:ext uri="{FF2B5EF4-FFF2-40B4-BE49-F238E27FC236}">
              <a16:creationId xmlns:a16="http://schemas.microsoft.com/office/drawing/2014/main" xmlns=""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8" name="25 CuadroTexto">
          <a:extLst>
            <a:ext uri="{FF2B5EF4-FFF2-40B4-BE49-F238E27FC236}">
              <a16:creationId xmlns:a16="http://schemas.microsoft.com/office/drawing/2014/main" xmlns=""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9" name="26 CuadroTexto">
          <a:extLst>
            <a:ext uri="{FF2B5EF4-FFF2-40B4-BE49-F238E27FC236}">
              <a16:creationId xmlns:a16="http://schemas.microsoft.com/office/drawing/2014/main" xmlns=""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0" name="27 CuadroTexto">
          <a:extLst>
            <a:ext uri="{FF2B5EF4-FFF2-40B4-BE49-F238E27FC236}">
              <a16:creationId xmlns:a16="http://schemas.microsoft.com/office/drawing/2014/main" xmlns=""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1" name="28 CuadroTexto">
          <a:extLst>
            <a:ext uri="{FF2B5EF4-FFF2-40B4-BE49-F238E27FC236}">
              <a16:creationId xmlns:a16="http://schemas.microsoft.com/office/drawing/2014/main" xmlns=""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2" name="29 CuadroTexto">
          <a:extLst>
            <a:ext uri="{FF2B5EF4-FFF2-40B4-BE49-F238E27FC236}">
              <a16:creationId xmlns:a16="http://schemas.microsoft.com/office/drawing/2014/main" xmlns=""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3" name="30 CuadroTexto">
          <a:extLst>
            <a:ext uri="{FF2B5EF4-FFF2-40B4-BE49-F238E27FC236}">
              <a16:creationId xmlns:a16="http://schemas.microsoft.com/office/drawing/2014/main" xmlns=""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4" name="31 CuadroTexto">
          <a:extLst>
            <a:ext uri="{FF2B5EF4-FFF2-40B4-BE49-F238E27FC236}">
              <a16:creationId xmlns:a16="http://schemas.microsoft.com/office/drawing/2014/main" xmlns=""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5" name="32 CuadroTexto">
          <a:extLst>
            <a:ext uri="{FF2B5EF4-FFF2-40B4-BE49-F238E27FC236}">
              <a16:creationId xmlns:a16="http://schemas.microsoft.com/office/drawing/2014/main" xmlns=""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6" name="33 CuadroTexto">
          <a:extLst>
            <a:ext uri="{FF2B5EF4-FFF2-40B4-BE49-F238E27FC236}">
              <a16:creationId xmlns:a16="http://schemas.microsoft.com/office/drawing/2014/main" xmlns=""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7" name="34 CuadroTexto">
          <a:extLst>
            <a:ext uri="{FF2B5EF4-FFF2-40B4-BE49-F238E27FC236}">
              <a16:creationId xmlns:a16="http://schemas.microsoft.com/office/drawing/2014/main" xmlns=""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8" name="35 CuadroTexto">
          <a:extLst>
            <a:ext uri="{FF2B5EF4-FFF2-40B4-BE49-F238E27FC236}">
              <a16:creationId xmlns:a16="http://schemas.microsoft.com/office/drawing/2014/main" xmlns=""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9" name="36 CuadroTexto">
          <a:extLst>
            <a:ext uri="{FF2B5EF4-FFF2-40B4-BE49-F238E27FC236}">
              <a16:creationId xmlns:a16="http://schemas.microsoft.com/office/drawing/2014/main" xmlns=""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0" name="37 CuadroTexto">
          <a:extLst>
            <a:ext uri="{FF2B5EF4-FFF2-40B4-BE49-F238E27FC236}">
              <a16:creationId xmlns:a16="http://schemas.microsoft.com/office/drawing/2014/main" xmlns=""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1" name="38 CuadroTexto">
          <a:extLst>
            <a:ext uri="{FF2B5EF4-FFF2-40B4-BE49-F238E27FC236}">
              <a16:creationId xmlns:a16="http://schemas.microsoft.com/office/drawing/2014/main" xmlns=""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2" name="39 CuadroTexto">
          <a:extLst>
            <a:ext uri="{FF2B5EF4-FFF2-40B4-BE49-F238E27FC236}">
              <a16:creationId xmlns:a16="http://schemas.microsoft.com/office/drawing/2014/main" xmlns=""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3" name="40 CuadroTexto">
          <a:extLst>
            <a:ext uri="{FF2B5EF4-FFF2-40B4-BE49-F238E27FC236}">
              <a16:creationId xmlns:a16="http://schemas.microsoft.com/office/drawing/2014/main" xmlns=""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4" name="41 CuadroTexto">
          <a:extLst>
            <a:ext uri="{FF2B5EF4-FFF2-40B4-BE49-F238E27FC236}">
              <a16:creationId xmlns:a16="http://schemas.microsoft.com/office/drawing/2014/main" xmlns=""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5" name="42 CuadroTexto">
          <a:extLst>
            <a:ext uri="{FF2B5EF4-FFF2-40B4-BE49-F238E27FC236}">
              <a16:creationId xmlns:a16="http://schemas.microsoft.com/office/drawing/2014/main" xmlns=""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6" name="43 CuadroTexto">
          <a:extLst>
            <a:ext uri="{FF2B5EF4-FFF2-40B4-BE49-F238E27FC236}">
              <a16:creationId xmlns:a16="http://schemas.microsoft.com/office/drawing/2014/main" xmlns=""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7" name="44 CuadroTexto">
          <a:extLst>
            <a:ext uri="{FF2B5EF4-FFF2-40B4-BE49-F238E27FC236}">
              <a16:creationId xmlns:a16="http://schemas.microsoft.com/office/drawing/2014/main" xmlns=""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8" name="45 CuadroTexto">
          <a:extLst>
            <a:ext uri="{FF2B5EF4-FFF2-40B4-BE49-F238E27FC236}">
              <a16:creationId xmlns:a16="http://schemas.microsoft.com/office/drawing/2014/main" xmlns=""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9" name="46 CuadroTexto">
          <a:extLst>
            <a:ext uri="{FF2B5EF4-FFF2-40B4-BE49-F238E27FC236}">
              <a16:creationId xmlns:a16="http://schemas.microsoft.com/office/drawing/2014/main" xmlns=""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0" name="47 CuadroTexto">
          <a:extLst>
            <a:ext uri="{FF2B5EF4-FFF2-40B4-BE49-F238E27FC236}">
              <a16:creationId xmlns:a16="http://schemas.microsoft.com/office/drawing/2014/main" xmlns=""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1" name="48 CuadroTexto">
          <a:extLst>
            <a:ext uri="{FF2B5EF4-FFF2-40B4-BE49-F238E27FC236}">
              <a16:creationId xmlns:a16="http://schemas.microsoft.com/office/drawing/2014/main" xmlns=""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2" name="49 CuadroTexto">
          <a:extLst>
            <a:ext uri="{FF2B5EF4-FFF2-40B4-BE49-F238E27FC236}">
              <a16:creationId xmlns:a16="http://schemas.microsoft.com/office/drawing/2014/main" xmlns=""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3" name="50 CuadroTexto">
          <a:extLst>
            <a:ext uri="{FF2B5EF4-FFF2-40B4-BE49-F238E27FC236}">
              <a16:creationId xmlns:a16="http://schemas.microsoft.com/office/drawing/2014/main" xmlns=""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4" name="51 CuadroTexto">
          <a:extLst>
            <a:ext uri="{FF2B5EF4-FFF2-40B4-BE49-F238E27FC236}">
              <a16:creationId xmlns:a16="http://schemas.microsoft.com/office/drawing/2014/main" xmlns=""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5" name="52 CuadroTexto">
          <a:extLst>
            <a:ext uri="{FF2B5EF4-FFF2-40B4-BE49-F238E27FC236}">
              <a16:creationId xmlns:a16="http://schemas.microsoft.com/office/drawing/2014/main" xmlns=""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6" name="53 CuadroTexto">
          <a:extLst>
            <a:ext uri="{FF2B5EF4-FFF2-40B4-BE49-F238E27FC236}">
              <a16:creationId xmlns:a16="http://schemas.microsoft.com/office/drawing/2014/main" xmlns=""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7" name="54 CuadroTexto">
          <a:extLst>
            <a:ext uri="{FF2B5EF4-FFF2-40B4-BE49-F238E27FC236}">
              <a16:creationId xmlns:a16="http://schemas.microsoft.com/office/drawing/2014/main" xmlns=""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8" name="55 CuadroTexto">
          <a:extLst>
            <a:ext uri="{FF2B5EF4-FFF2-40B4-BE49-F238E27FC236}">
              <a16:creationId xmlns:a16="http://schemas.microsoft.com/office/drawing/2014/main" xmlns=""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9" name="56 CuadroTexto">
          <a:extLst>
            <a:ext uri="{FF2B5EF4-FFF2-40B4-BE49-F238E27FC236}">
              <a16:creationId xmlns:a16="http://schemas.microsoft.com/office/drawing/2014/main" xmlns=""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0" name="57 CuadroTexto">
          <a:extLst>
            <a:ext uri="{FF2B5EF4-FFF2-40B4-BE49-F238E27FC236}">
              <a16:creationId xmlns:a16="http://schemas.microsoft.com/office/drawing/2014/main" xmlns=""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1" name="58 CuadroTexto">
          <a:extLst>
            <a:ext uri="{FF2B5EF4-FFF2-40B4-BE49-F238E27FC236}">
              <a16:creationId xmlns:a16="http://schemas.microsoft.com/office/drawing/2014/main" xmlns=""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2" name="59 CuadroTexto">
          <a:extLst>
            <a:ext uri="{FF2B5EF4-FFF2-40B4-BE49-F238E27FC236}">
              <a16:creationId xmlns:a16="http://schemas.microsoft.com/office/drawing/2014/main" xmlns=""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3" name="60 CuadroTexto">
          <a:extLst>
            <a:ext uri="{FF2B5EF4-FFF2-40B4-BE49-F238E27FC236}">
              <a16:creationId xmlns:a16="http://schemas.microsoft.com/office/drawing/2014/main" xmlns=""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4" name="61 CuadroTexto">
          <a:extLst>
            <a:ext uri="{FF2B5EF4-FFF2-40B4-BE49-F238E27FC236}">
              <a16:creationId xmlns:a16="http://schemas.microsoft.com/office/drawing/2014/main" xmlns=""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5" name="62 CuadroTexto">
          <a:extLst>
            <a:ext uri="{FF2B5EF4-FFF2-40B4-BE49-F238E27FC236}">
              <a16:creationId xmlns:a16="http://schemas.microsoft.com/office/drawing/2014/main" xmlns=""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6" name="63 CuadroTexto">
          <a:extLst>
            <a:ext uri="{FF2B5EF4-FFF2-40B4-BE49-F238E27FC236}">
              <a16:creationId xmlns:a16="http://schemas.microsoft.com/office/drawing/2014/main" xmlns=""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7" name="64 CuadroTexto">
          <a:extLst>
            <a:ext uri="{FF2B5EF4-FFF2-40B4-BE49-F238E27FC236}">
              <a16:creationId xmlns:a16="http://schemas.microsoft.com/office/drawing/2014/main" xmlns=""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8" name="65 CuadroTexto">
          <a:extLst>
            <a:ext uri="{FF2B5EF4-FFF2-40B4-BE49-F238E27FC236}">
              <a16:creationId xmlns:a16="http://schemas.microsoft.com/office/drawing/2014/main" xmlns=""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9" name="66 CuadroTexto">
          <a:extLst>
            <a:ext uri="{FF2B5EF4-FFF2-40B4-BE49-F238E27FC236}">
              <a16:creationId xmlns:a16="http://schemas.microsoft.com/office/drawing/2014/main" xmlns=""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0" name="67 CuadroTexto">
          <a:extLst>
            <a:ext uri="{FF2B5EF4-FFF2-40B4-BE49-F238E27FC236}">
              <a16:creationId xmlns:a16="http://schemas.microsoft.com/office/drawing/2014/main" xmlns=""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1" name="68 CuadroTexto">
          <a:extLst>
            <a:ext uri="{FF2B5EF4-FFF2-40B4-BE49-F238E27FC236}">
              <a16:creationId xmlns:a16="http://schemas.microsoft.com/office/drawing/2014/main" xmlns=""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2" name="69 CuadroTexto">
          <a:extLst>
            <a:ext uri="{FF2B5EF4-FFF2-40B4-BE49-F238E27FC236}">
              <a16:creationId xmlns:a16="http://schemas.microsoft.com/office/drawing/2014/main" xmlns=""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3" name="70 CuadroTexto">
          <a:extLst>
            <a:ext uri="{FF2B5EF4-FFF2-40B4-BE49-F238E27FC236}">
              <a16:creationId xmlns:a16="http://schemas.microsoft.com/office/drawing/2014/main" xmlns=""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4" name="71 CuadroTexto">
          <a:extLst>
            <a:ext uri="{FF2B5EF4-FFF2-40B4-BE49-F238E27FC236}">
              <a16:creationId xmlns:a16="http://schemas.microsoft.com/office/drawing/2014/main" xmlns=""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5" name="72 CuadroTexto">
          <a:extLst>
            <a:ext uri="{FF2B5EF4-FFF2-40B4-BE49-F238E27FC236}">
              <a16:creationId xmlns:a16="http://schemas.microsoft.com/office/drawing/2014/main" xmlns=""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6" name="73 CuadroTexto">
          <a:extLst>
            <a:ext uri="{FF2B5EF4-FFF2-40B4-BE49-F238E27FC236}">
              <a16:creationId xmlns:a16="http://schemas.microsoft.com/office/drawing/2014/main" xmlns=""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7" name="74 CuadroTexto">
          <a:extLst>
            <a:ext uri="{FF2B5EF4-FFF2-40B4-BE49-F238E27FC236}">
              <a16:creationId xmlns:a16="http://schemas.microsoft.com/office/drawing/2014/main" xmlns=""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8" name="75 CuadroTexto">
          <a:extLst>
            <a:ext uri="{FF2B5EF4-FFF2-40B4-BE49-F238E27FC236}">
              <a16:creationId xmlns:a16="http://schemas.microsoft.com/office/drawing/2014/main" xmlns=""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9" name="76 CuadroTexto">
          <a:extLst>
            <a:ext uri="{FF2B5EF4-FFF2-40B4-BE49-F238E27FC236}">
              <a16:creationId xmlns:a16="http://schemas.microsoft.com/office/drawing/2014/main" xmlns=""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0" name="77 CuadroTexto">
          <a:extLst>
            <a:ext uri="{FF2B5EF4-FFF2-40B4-BE49-F238E27FC236}">
              <a16:creationId xmlns:a16="http://schemas.microsoft.com/office/drawing/2014/main" xmlns=""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1" name="78 CuadroTexto">
          <a:extLst>
            <a:ext uri="{FF2B5EF4-FFF2-40B4-BE49-F238E27FC236}">
              <a16:creationId xmlns:a16="http://schemas.microsoft.com/office/drawing/2014/main" xmlns=""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2" name="79 CuadroTexto">
          <a:extLst>
            <a:ext uri="{FF2B5EF4-FFF2-40B4-BE49-F238E27FC236}">
              <a16:creationId xmlns:a16="http://schemas.microsoft.com/office/drawing/2014/main" xmlns=""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3" name="80 CuadroTexto">
          <a:extLst>
            <a:ext uri="{FF2B5EF4-FFF2-40B4-BE49-F238E27FC236}">
              <a16:creationId xmlns:a16="http://schemas.microsoft.com/office/drawing/2014/main" xmlns=""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4" name="81 CuadroTexto">
          <a:extLst>
            <a:ext uri="{FF2B5EF4-FFF2-40B4-BE49-F238E27FC236}">
              <a16:creationId xmlns:a16="http://schemas.microsoft.com/office/drawing/2014/main" xmlns=""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5" name="82 CuadroTexto">
          <a:extLst>
            <a:ext uri="{FF2B5EF4-FFF2-40B4-BE49-F238E27FC236}">
              <a16:creationId xmlns:a16="http://schemas.microsoft.com/office/drawing/2014/main" xmlns=""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6" name="83 CuadroTexto">
          <a:extLst>
            <a:ext uri="{FF2B5EF4-FFF2-40B4-BE49-F238E27FC236}">
              <a16:creationId xmlns:a16="http://schemas.microsoft.com/office/drawing/2014/main" xmlns=""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7" name="84 CuadroTexto">
          <a:extLst>
            <a:ext uri="{FF2B5EF4-FFF2-40B4-BE49-F238E27FC236}">
              <a16:creationId xmlns:a16="http://schemas.microsoft.com/office/drawing/2014/main" xmlns=""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8" name="85 CuadroTexto">
          <a:extLst>
            <a:ext uri="{FF2B5EF4-FFF2-40B4-BE49-F238E27FC236}">
              <a16:creationId xmlns:a16="http://schemas.microsoft.com/office/drawing/2014/main" xmlns=""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9" name="86 CuadroTexto">
          <a:extLst>
            <a:ext uri="{FF2B5EF4-FFF2-40B4-BE49-F238E27FC236}">
              <a16:creationId xmlns:a16="http://schemas.microsoft.com/office/drawing/2014/main" xmlns=""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0" name="87 CuadroTexto">
          <a:extLst>
            <a:ext uri="{FF2B5EF4-FFF2-40B4-BE49-F238E27FC236}">
              <a16:creationId xmlns:a16="http://schemas.microsoft.com/office/drawing/2014/main" xmlns=""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1" name="88 CuadroTexto">
          <a:extLst>
            <a:ext uri="{FF2B5EF4-FFF2-40B4-BE49-F238E27FC236}">
              <a16:creationId xmlns:a16="http://schemas.microsoft.com/office/drawing/2014/main" xmlns=""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2" name="89 CuadroTexto">
          <a:extLst>
            <a:ext uri="{FF2B5EF4-FFF2-40B4-BE49-F238E27FC236}">
              <a16:creationId xmlns:a16="http://schemas.microsoft.com/office/drawing/2014/main" xmlns=""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3" name="102 CuadroTexto">
          <a:extLst>
            <a:ext uri="{FF2B5EF4-FFF2-40B4-BE49-F238E27FC236}">
              <a16:creationId xmlns:a16="http://schemas.microsoft.com/office/drawing/2014/main" xmlns=""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4" name="103 CuadroTexto">
          <a:extLst>
            <a:ext uri="{FF2B5EF4-FFF2-40B4-BE49-F238E27FC236}">
              <a16:creationId xmlns:a16="http://schemas.microsoft.com/office/drawing/2014/main" xmlns=""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5" name="104 CuadroTexto">
          <a:extLst>
            <a:ext uri="{FF2B5EF4-FFF2-40B4-BE49-F238E27FC236}">
              <a16:creationId xmlns:a16="http://schemas.microsoft.com/office/drawing/2014/main" xmlns=""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6" name="105 CuadroTexto">
          <a:extLst>
            <a:ext uri="{FF2B5EF4-FFF2-40B4-BE49-F238E27FC236}">
              <a16:creationId xmlns:a16="http://schemas.microsoft.com/office/drawing/2014/main" xmlns=""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7" name="106 CuadroTexto">
          <a:extLst>
            <a:ext uri="{FF2B5EF4-FFF2-40B4-BE49-F238E27FC236}">
              <a16:creationId xmlns:a16="http://schemas.microsoft.com/office/drawing/2014/main" xmlns=""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8" name="107 CuadroTexto">
          <a:extLst>
            <a:ext uri="{FF2B5EF4-FFF2-40B4-BE49-F238E27FC236}">
              <a16:creationId xmlns:a16="http://schemas.microsoft.com/office/drawing/2014/main" xmlns=""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9" name="108 CuadroTexto">
          <a:extLst>
            <a:ext uri="{FF2B5EF4-FFF2-40B4-BE49-F238E27FC236}">
              <a16:creationId xmlns:a16="http://schemas.microsoft.com/office/drawing/2014/main" xmlns=""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0" name="109 CuadroTexto">
          <a:extLst>
            <a:ext uri="{FF2B5EF4-FFF2-40B4-BE49-F238E27FC236}">
              <a16:creationId xmlns:a16="http://schemas.microsoft.com/office/drawing/2014/main" xmlns=""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1" name="110 CuadroTexto">
          <a:extLst>
            <a:ext uri="{FF2B5EF4-FFF2-40B4-BE49-F238E27FC236}">
              <a16:creationId xmlns:a16="http://schemas.microsoft.com/office/drawing/2014/main" xmlns=""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2" name="111 CuadroTexto">
          <a:extLst>
            <a:ext uri="{FF2B5EF4-FFF2-40B4-BE49-F238E27FC236}">
              <a16:creationId xmlns:a16="http://schemas.microsoft.com/office/drawing/2014/main" xmlns=""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3" name="112 CuadroTexto">
          <a:extLst>
            <a:ext uri="{FF2B5EF4-FFF2-40B4-BE49-F238E27FC236}">
              <a16:creationId xmlns:a16="http://schemas.microsoft.com/office/drawing/2014/main" xmlns=""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4" name="113 CuadroTexto">
          <a:extLst>
            <a:ext uri="{FF2B5EF4-FFF2-40B4-BE49-F238E27FC236}">
              <a16:creationId xmlns:a16="http://schemas.microsoft.com/office/drawing/2014/main" xmlns=""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5" name="114 CuadroTexto">
          <a:extLst>
            <a:ext uri="{FF2B5EF4-FFF2-40B4-BE49-F238E27FC236}">
              <a16:creationId xmlns:a16="http://schemas.microsoft.com/office/drawing/2014/main" xmlns=""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6" name="115 CuadroTexto">
          <a:extLst>
            <a:ext uri="{FF2B5EF4-FFF2-40B4-BE49-F238E27FC236}">
              <a16:creationId xmlns:a16="http://schemas.microsoft.com/office/drawing/2014/main" xmlns=""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7" name="116 CuadroTexto">
          <a:extLst>
            <a:ext uri="{FF2B5EF4-FFF2-40B4-BE49-F238E27FC236}">
              <a16:creationId xmlns:a16="http://schemas.microsoft.com/office/drawing/2014/main" xmlns=""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8" name="117 CuadroTexto">
          <a:extLst>
            <a:ext uri="{FF2B5EF4-FFF2-40B4-BE49-F238E27FC236}">
              <a16:creationId xmlns:a16="http://schemas.microsoft.com/office/drawing/2014/main" xmlns=""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9" name="126 CuadroTexto">
          <a:extLst>
            <a:ext uri="{FF2B5EF4-FFF2-40B4-BE49-F238E27FC236}">
              <a16:creationId xmlns:a16="http://schemas.microsoft.com/office/drawing/2014/main" xmlns=""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0" name="127 CuadroTexto">
          <a:extLst>
            <a:ext uri="{FF2B5EF4-FFF2-40B4-BE49-F238E27FC236}">
              <a16:creationId xmlns:a16="http://schemas.microsoft.com/office/drawing/2014/main" xmlns=""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1" name="128 CuadroTexto">
          <a:extLst>
            <a:ext uri="{FF2B5EF4-FFF2-40B4-BE49-F238E27FC236}">
              <a16:creationId xmlns:a16="http://schemas.microsoft.com/office/drawing/2014/main" xmlns=""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2" name="129 CuadroTexto">
          <a:extLst>
            <a:ext uri="{FF2B5EF4-FFF2-40B4-BE49-F238E27FC236}">
              <a16:creationId xmlns:a16="http://schemas.microsoft.com/office/drawing/2014/main" xmlns=""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3" name="130 CuadroTexto">
          <a:extLst>
            <a:ext uri="{FF2B5EF4-FFF2-40B4-BE49-F238E27FC236}">
              <a16:creationId xmlns:a16="http://schemas.microsoft.com/office/drawing/2014/main" xmlns=""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4" name="131 CuadroTexto">
          <a:extLst>
            <a:ext uri="{FF2B5EF4-FFF2-40B4-BE49-F238E27FC236}">
              <a16:creationId xmlns:a16="http://schemas.microsoft.com/office/drawing/2014/main" xmlns=""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5" name="132 CuadroTexto">
          <a:extLst>
            <a:ext uri="{FF2B5EF4-FFF2-40B4-BE49-F238E27FC236}">
              <a16:creationId xmlns:a16="http://schemas.microsoft.com/office/drawing/2014/main" xmlns=""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6" name="133 CuadroTexto">
          <a:extLst>
            <a:ext uri="{FF2B5EF4-FFF2-40B4-BE49-F238E27FC236}">
              <a16:creationId xmlns:a16="http://schemas.microsoft.com/office/drawing/2014/main" xmlns=""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7" name="134 CuadroTexto">
          <a:extLst>
            <a:ext uri="{FF2B5EF4-FFF2-40B4-BE49-F238E27FC236}">
              <a16:creationId xmlns:a16="http://schemas.microsoft.com/office/drawing/2014/main" xmlns=""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8" name="135 CuadroTexto">
          <a:extLst>
            <a:ext uri="{FF2B5EF4-FFF2-40B4-BE49-F238E27FC236}">
              <a16:creationId xmlns:a16="http://schemas.microsoft.com/office/drawing/2014/main" xmlns=""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9" name="136 CuadroTexto">
          <a:extLst>
            <a:ext uri="{FF2B5EF4-FFF2-40B4-BE49-F238E27FC236}">
              <a16:creationId xmlns:a16="http://schemas.microsoft.com/office/drawing/2014/main" xmlns=""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0" name="137 CuadroTexto">
          <a:extLst>
            <a:ext uri="{FF2B5EF4-FFF2-40B4-BE49-F238E27FC236}">
              <a16:creationId xmlns:a16="http://schemas.microsoft.com/office/drawing/2014/main" xmlns=""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1" name="138 CuadroTexto">
          <a:extLst>
            <a:ext uri="{FF2B5EF4-FFF2-40B4-BE49-F238E27FC236}">
              <a16:creationId xmlns:a16="http://schemas.microsoft.com/office/drawing/2014/main" xmlns=""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2" name="139 CuadroTexto">
          <a:extLst>
            <a:ext uri="{FF2B5EF4-FFF2-40B4-BE49-F238E27FC236}">
              <a16:creationId xmlns:a16="http://schemas.microsoft.com/office/drawing/2014/main" xmlns=""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3" name="140 CuadroTexto">
          <a:extLst>
            <a:ext uri="{FF2B5EF4-FFF2-40B4-BE49-F238E27FC236}">
              <a16:creationId xmlns:a16="http://schemas.microsoft.com/office/drawing/2014/main" xmlns=""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4" name="141 CuadroTexto">
          <a:extLst>
            <a:ext uri="{FF2B5EF4-FFF2-40B4-BE49-F238E27FC236}">
              <a16:creationId xmlns:a16="http://schemas.microsoft.com/office/drawing/2014/main" xmlns=""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5" name="142 CuadroTexto">
          <a:extLst>
            <a:ext uri="{FF2B5EF4-FFF2-40B4-BE49-F238E27FC236}">
              <a16:creationId xmlns:a16="http://schemas.microsoft.com/office/drawing/2014/main" xmlns=""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6" name="306 CuadroTexto">
          <a:extLst>
            <a:ext uri="{FF2B5EF4-FFF2-40B4-BE49-F238E27FC236}">
              <a16:creationId xmlns:a16="http://schemas.microsoft.com/office/drawing/2014/main" xmlns="" id="{00000000-0008-0000-2000-00007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7" name="307 CuadroTexto">
          <a:extLst>
            <a:ext uri="{FF2B5EF4-FFF2-40B4-BE49-F238E27FC236}">
              <a16:creationId xmlns:a16="http://schemas.microsoft.com/office/drawing/2014/main" xmlns="" id="{00000000-0008-0000-2000-00007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8" name="308 CuadroTexto">
          <a:extLst>
            <a:ext uri="{FF2B5EF4-FFF2-40B4-BE49-F238E27FC236}">
              <a16:creationId xmlns:a16="http://schemas.microsoft.com/office/drawing/2014/main" xmlns="" id="{00000000-0008-0000-2000-00008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9" name="309 CuadroTexto">
          <a:extLst>
            <a:ext uri="{FF2B5EF4-FFF2-40B4-BE49-F238E27FC236}">
              <a16:creationId xmlns:a16="http://schemas.microsoft.com/office/drawing/2014/main" xmlns="" id="{00000000-0008-0000-2000-00008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0" name="310 CuadroTexto">
          <a:extLst>
            <a:ext uri="{FF2B5EF4-FFF2-40B4-BE49-F238E27FC236}">
              <a16:creationId xmlns:a16="http://schemas.microsoft.com/office/drawing/2014/main" xmlns="" id="{00000000-0008-0000-2000-00008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1" name="311 CuadroTexto">
          <a:extLst>
            <a:ext uri="{FF2B5EF4-FFF2-40B4-BE49-F238E27FC236}">
              <a16:creationId xmlns:a16="http://schemas.microsoft.com/office/drawing/2014/main" xmlns="" id="{00000000-0008-0000-2000-00008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2" name="312 CuadroTexto">
          <a:extLst>
            <a:ext uri="{FF2B5EF4-FFF2-40B4-BE49-F238E27FC236}">
              <a16:creationId xmlns:a16="http://schemas.microsoft.com/office/drawing/2014/main" xmlns="" id="{00000000-0008-0000-2000-00008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3" name="313 CuadroTexto">
          <a:extLst>
            <a:ext uri="{FF2B5EF4-FFF2-40B4-BE49-F238E27FC236}">
              <a16:creationId xmlns:a16="http://schemas.microsoft.com/office/drawing/2014/main" xmlns="" id="{00000000-0008-0000-2000-00008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4" name="314 CuadroTexto">
          <a:extLst>
            <a:ext uri="{FF2B5EF4-FFF2-40B4-BE49-F238E27FC236}">
              <a16:creationId xmlns:a16="http://schemas.microsoft.com/office/drawing/2014/main" xmlns="" id="{00000000-0008-0000-2000-00008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5" name="315 CuadroTexto">
          <a:extLst>
            <a:ext uri="{FF2B5EF4-FFF2-40B4-BE49-F238E27FC236}">
              <a16:creationId xmlns:a16="http://schemas.microsoft.com/office/drawing/2014/main" xmlns="" id="{00000000-0008-0000-2000-00008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6" name="316 CuadroTexto">
          <a:extLst>
            <a:ext uri="{FF2B5EF4-FFF2-40B4-BE49-F238E27FC236}">
              <a16:creationId xmlns:a16="http://schemas.microsoft.com/office/drawing/2014/main" xmlns="" id="{00000000-0008-0000-2000-00008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7" name="317 CuadroTexto">
          <a:extLst>
            <a:ext uri="{FF2B5EF4-FFF2-40B4-BE49-F238E27FC236}">
              <a16:creationId xmlns:a16="http://schemas.microsoft.com/office/drawing/2014/main" xmlns="" id="{00000000-0008-0000-2000-00008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8" name="318 CuadroTexto">
          <a:extLst>
            <a:ext uri="{FF2B5EF4-FFF2-40B4-BE49-F238E27FC236}">
              <a16:creationId xmlns:a16="http://schemas.microsoft.com/office/drawing/2014/main" xmlns="" id="{00000000-0008-0000-2000-00008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9" name="319 CuadroTexto">
          <a:extLst>
            <a:ext uri="{FF2B5EF4-FFF2-40B4-BE49-F238E27FC236}">
              <a16:creationId xmlns:a16="http://schemas.microsoft.com/office/drawing/2014/main" xmlns="" id="{00000000-0008-0000-2000-00008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0" name="320 CuadroTexto">
          <a:extLst>
            <a:ext uri="{FF2B5EF4-FFF2-40B4-BE49-F238E27FC236}">
              <a16:creationId xmlns:a16="http://schemas.microsoft.com/office/drawing/2014/main" xmlns="" id="{00000000-0008-0000-2000-00008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1" name="321 CuadroTexto">
          <a:extLst>
            <a:ext uri="{FF2B5EF4-FFF2-40B4-BE49-F238E27FC236}">
              <a16:creationId xmlns:a16="http://schemas.microsoft.com/office/drawing/2014/main" xmlns="" id="{00000000-0008-0000-2000-00008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2" name="322 CuadroTexto">
          <a:extLst>
            <a:ext uri="{FF2B5EF4-FFF2-40B4-BE49-F238E27FC236}">
              <a16:creationId xmlns:a16="http://schemas.microsoft.com/office/drawing/2014/main" xmlns="" id="{00000000-0008-0000-2000-00008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3" name="323 CuadroTexto">
          <a:extLst>
            <a:ext uri="{FF2B5EF4-FFF2-40B4-BE49-F238E27FC236}">
              <a16:creationId xmlns:a16="http://schemas.microsoft.com/office/drawing/2014/main" xmlns="" id="{00000000-0008-0000-2000-00008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4" name="324 CuadroTexto">
          <a:extLst>
            <a:ext uri="{FF2B5EF4-FFF2-40B4-BE49-F238E27FC236}">
              <a16:creationId xmlns:a16="http://schemas.microsoft.com/office/drawing/2014/main" xmlns="" id="{00000000-0008-0000-2000-00009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5" name="325 CuadroTexto">
          <a:extLst>
            <a:ext uri="{FF2B5EF4-FFF2-40B4-BE49-F238E27FC236}">
              <a16:creationId xmlns:a16="http://schemas.microsoft.com/office/drawing/2014/main" xmlns="" id="{00000000-0008-0000-2000-00009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6" name="326 CuadroTexto">
          <a:extLst>
            <a:ext uri="{FF2B5EF4-FFF2-40B4-BE49-F238E27FC236}">
              <a16:creationId xmlns:a16="http://schemas.microsoft.com/office/drawing/2014/main" xmlns="" id="{00000000-0008-0000-2000-00009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7" name="327 CuadroTexto">
          <a:extLst>
            <a:ext uri="{FF2B5EF4-FFF2-40B4-BE49-F238E27FC236}">
              <a16:creationId xmlns:a16="http://schemas.microsoft.com/office/drawing/2014/main" xmlns="" id="{00000000-0008-0000-2000-00009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8" name="328 CuadroTexto">
          <a:extLst>
            <a:ext uri="{FF2B5EF4-FFF2-40B4-BE49-F238E27FC236}">
              <a16:creationId xmlns:a16="http://schemas.microsoft.com/office/drawing/2014/main" xmlns="" id="{00000000-0008-0000-2000-00009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9" name="329 CuadroTexto">
          <a:extLst>
            <a:ext uri="{FF2B5EF4-FFF2-40B4-BE49-F238E27FC236}">
              <a16:creationId xmlns:a16="http://schemas.microsoft.com/office/drawing/2014/main" xmlns="" id="{00000000-0008-0000-2000-00009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0" name="330 CuadroTexto">
          <a:extLst>
            <a:ext uri="{FF2B5EF4-FFF2-40B4-BE49-F238E27FC236}">
              <a16:creationId xmlns:a16="http://schemas.microsoft.com/office/drawing/2014/main" xmlns="" id="{00000000-0008-0000-2000-00009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1" name="331 CuadroTexto">
          <a:extLst>
            <a:ext uri="{FF2B5EF4-FFF2-40B4-BE49-F238E27FC236}">
              <a16:creationId xmlns:a16="http://schemas.microsoft.com/office/drawing/2014/main" xmlns="" id="{00000000-0008-0000-2000-00009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2" name="332 CuadroTexto">
          <a:extLst>
            <a:ext uri="{FF2B5EF4-FFF2-40B4-BE49-F238E27FC236}">
              <a16:creationId xmlns:a16="http://schemas.microsoft.com/office/drawing/2014/main" xmlns="" id="{00000000-0008-0000-2000-00009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3" name="333 CuadroTexto">
          <a:extLst>
            <a:ext uri="{FF2B5EF4-FFF2-40B4-BE49-F238E27FC236}">
              <a16:creationId xmlns:a16="http://schemas.microsoft.com/office/drawing/2014/main" xmlns="" id="{00000000-0008-0000-2000-00009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4" name="334 CuadroTexto">
          <a:extLst>
            <a:ext uri="{FF2B5EF4-FFF2-40B4-BE49-F238E27FC236}">
              <a16:creationId xmlns:a16="http://schemas.microsoft.com/office/drawing/2014/main" xmlns="" id="{00000000-0008-0000-2000-00009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5" name="335 CuadroTexto">
          <a:extLst>
            <a:ext uri="{FF2B5EF4-FFF2-40B4-BE49-F238E27FC236}">
              <a16:creationId xmlns:a16="http://schemas.microsoft.com/office/drawing/2014/main" xmlns="" id="{00000000-0008-0000-2000-00009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6" name="336 CuadroTexto">
          <a:extLst>
            <a:ext uri="{FF2B5EF4-FFF2-40B4-BE49-F238E27FC236}">
              <a16:creationId xmlns:a16="http://schemas.microsoft.com/office/drawing/2014/main" xmlns="" id="{00000000-0008-0000-2000-00009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7" name="337 CuadroTexto">
          <a:extLst>
            <a:ext uri="{FF2B5EF4-FFF2-40B4-BE49-F238E27FC236}">
              <a16:creationId xmlns:a16="http://schemas.microsoft.com/office/drawing/2014/main" xmlns="" id="{00000000-0008-0000-2000-00009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8" name="338 CuadroTexto">
          <a:extLst>
            <a:ext uri="{FF2B5EF4-FFF2-40B4-BE49-F238E27FC236}">
              <a16:creationId xmlns:a16="http://schemas.microsoft.com/office/drawing/2014/main" xmlns="" id="{00000000-0008-0000-2000-00009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9" name="339 CuadroTexto">
          <a:extLst>
            <a:ext uri="{FF2B5EF4-FFF2-40B4-BE49-F238E27FC236}">
              <a16:creationId xmlns:a16="http://schemas.microsoft.com/office/drawing/2014/main" xmlns="" id="{00000000-0008-0000-2000-00009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0" name="340 CuadroTexto">
          <a:extLst>
            <a:ext uri="{FF2B5EF4-FFF2-40B4-BE49-F238E27FC236}">
              <a16:creationId xmlns:a16="http://schemas.microsoft.com/office/drawing/2014/main" xmlns="" id="{00000000-0008-0000-2000-0000A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1" name="341 CuadroTexto">
          <a:extLst>
            <a:ext uri="{FF2B5EF4-FFF2-40B4-BE49-F238E27FC236}">
              <a16:creationId xmlns:a16="http://schemas.microsoft.com/office/drawing/2014/main" xmlns="" id="{00000000-0008-0000-2000-0000A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2" name="342 CuadroTexto">
          <a:extLst>
            <a:ext uri="{FF2B5EF4-FFF2-40B4-BE49-F238E27FC236}">
              <a16:creationId xmlns:a16="http://schemas.microsoft.com/office/drawing/2014/main" xmlns="" id="{00000000-0008-0000-2000-0000A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3" name="343 CuadroTexto">
          <a:extLst>
            <a:ext uri="{FF2B5EF4-FFF2-40B4-BE49-F238E27FC236}">
              <a16:creationId xmlns:a16="http://schemas.microsoft.com/office/drawing/2014/main" xmlns="" id="{00000000-0008-0000-2000-0000A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4" name="344 CuadroTexto">
          <a:extLst>
            <a:ext uri="{FF2B5EF4-FFF2-40B4-BE49-F238E27FC236}">
              <a16:creationId xmlns:a16="http://schemas.microsoft.com/office/drawing/2014/main" xmlns="" id="{00000000-0008-0000-2000-0000A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5" name="345 CuadroTexto">
          <a:extLst>
            <a:ext uri="{FF2B5EF4-FFF2-40B4-BE49-F238E27FC236}">
              <a16:creationId xmlns:a16="http://schemas.microsoft.com/office/drawing/2014/main" xmlns="" id="{00000000-0008-0000-2000-0000A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6" name="346 CuadroTexto">
          <a:extLst>
            <a:ext uri="{FF2B5EF4-FFF2-40B4-BE49-F238E27FC236}">
              <a16:creationId xmlns:a16="http://schemas.microsoft.com/office/drawing/2014/main" xmlns="" id="{00000000-0008-0000-2000-0000A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7" name="347 CuadroTexto">
          <a:extLst>
            <a:ext uri="{FF2B5EF4-FFF2-40B4-BE49-F238E27FC236}">
              <a16:creationId xmlns:a16="http://schemas.microsoft.com/office/drawing/2014/main" xmlns="" id="{00000000-0008-0000-2000-0000A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8" name="348 CuadroTexto">
          <a:extLst>
            <a:ext uri="{FF2B5EF4-FFF2-40B4-BE49-F238E27FC236}">
              <a16:creationId xmlns:a16="http://schemas.microsoft.com/office/drawing/2014/main" xmlns="" id="{00000000-0008-0000-2000-0000A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9" name="349 CuadroTexto">
          <a:extLst>
            <a:ext uri="{FF2B5EF4-FFF2-40B4-BE49-F238E27FC236}">
              <a16:creationId xmlns:a16="http://schemas.microsoft.com/office/drawing/2014/main" xmlns="" id="{00000000-0008-0000-2000-0000A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0" name="350 CuadroTexto">
          <a:extLst>
            <a:ext uri="{FF2B5EF4-FFF2-40B4-BE49-F238E27FC236}">
              <a16:creationId xmlns:a16="http://schemas.microsoft.com/office/drawing/2014/main" xmlns="" id="{00000000-0008-0000-2000-0000A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1" name="351 CuadroTexto">
          <a:extLst>
            <a:ext uri="{FF2B5EF4-FFF2-40B4-BE49-F238E27FC236}">
              <a16:creationId xmlns:a16="http://schemas.microsoft.com/office/drawing/2014/main" xmlns="" id="{00000000-0008-0000-2000-0000A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2" name="352 CuadroTexto">
          <a:extLst>
            <a:ext uri="{FF2B5EF4-FFF2-40B4-BE49-F238E27FC236}">
              <a16:creationId xmlns:a16="http://schemas.microsoft.com/office/drawing/2014/main" xmlns="" id="{00000000-0008-0000-2000-0000A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3" name="353 CuadroTexto">
          <a:extLst>
            <a:ext uri="{FF2B5EF4-FFF2-40B4-BE49-F238E27FC236}">
              <a16:creationId xmlns:a16="http://schemas.microsoft.com/office/drawing/2014/main" xmlns="" id="{00000000-0008-0000-2000-0000A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4" name="354 CuadroTexto">
          <a:extLst>
            <a:ext uri="{FF2B5EF4-FFF2-40B4-BE49-F238E27FC236}">
              <a16:creationId xmlns:a16="http://schemas.microsoft.com/office/drawing/2014/main" xmlns="" id="{00000000-0008-0000-2000-0000A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5" name="355 CuadroTexto">
          <a:extLst>
            <a:ext uri="{FF2B5EF4-FFF2-40B4-BE49-F238E27FC236}">
              <a16:creationId xmlns:a16="http://schemas.microsoft.com/office/drawing/2014/main" xmlns="" id="{00000000-0008-0000-2000-0000A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6" name="356 CuadroTexto">
          <a:extLst>
            <a:ext uri="{FF2B5EF4-FFF2-40B4-BE49-F238E27FC236}">
              <a16:creationId xmlns:a16="http://schemas.microsoft.com/office/drawing/2014/main" xmlns="" id="{00000000-0008-0000-2000-0000B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7" name="357 CuadroTexto">
          <a:extLst>
            <a:ext uri="{FF2B5EF4-FFF2-40B4-BE49-F238E27FC236}">
              <a16:creationId xmlns:a16="http://schemas.microsoft.com/office/drawing/2014/main" xmlns="" id="{00000000-0008-0000-2000-0000B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8" name="358 CuadroTexto">
          <a:extLst>
            <a:ext uri="{FF2B5EF4-FFF2-40B4-BE49-F238E27FC236}">
              <a16:creationId xmlns:a16="http://schemas.microsoft.com/office/drawing/2014/main" xmlns="" id="{00000000-0008-0000-2000-0000B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9" name="359 CuadroTexto">
          <a:extLst>
            <a:ext uri="{FF2B5EF4-FFF2-40B4-BE49-F238E27FC236}">
              <a16:creationId xmlns:a16="http://schemas.microsoft.com/office/drawing/2014/main" xmlns="" id="{00000000-0008-0000-2000-0000B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0" name="360 CuadroTexto">
          <a:extLst>
            <a:ext uri="{FF2B5EF4-FFF2-40B4-BE49-F238E27FC236}">
              <a16:creationId xmlns:a16="http://schemas.microsoft.com/office/drawing/2014/main" xmlns="" id="{00000000-0008-0000-2000-0000B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1" name="361 CuadroTexto">
          <a:extLst>
            <a:ext uri="{FF2B5EF4-FFF2-40B4-BE49-F238E27FC236}">
              <a16:creationId xmlns:a16="http://schemas.microsoft.com/office/drawing/2014/main" xmlns="" id="{00000000-0008-0000-2000-0000B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2" name="362 CuadroTexto">
          <a:extLst>
            <a:ext uri="{FF2B5EF4-FFF2-40B4-BE49-F238E27FC236}">
              <a16:creationId xmlns:a16="http://schemas.microsoft.com/office/drawing/2014/main" xmlns="" id="{00000000-0008-0000-2000-0000B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3" name="363 CuadroTexto">
          <a:extLst>
            <a:ext uri="{FF2B5EF4-FFF2-40B4-BE49-F238E27FC236}">
              <a16:creationId xmlns:a16="http://schemas.microsoft.com/office/drawing/2014/main" xmlns="" id="{00000000-0008-0000-2000-0000B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4" name="364 CuadroTexto">
          <a:extLst>
            <a:ext uri="{FF2B5EF4-FFF2-40B4-BE49-F238E27FC236}">
              <a16:creationId xmlns:a16="http://schemas.microsoft.com/office/drawing/2014/main" xmlns="" id="{00000000-0008-0000-2000-0000B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5" name="365 CuadroTexto">
          <a:extLst>
            <a:ext uri="{FF2B5EF4-FFF2-40B4-BE49-F238E27FC236}">
              <a16:creationId xmlns:a16="http://schemas.microsoft.com/office/drawing/2014/main" xmlns="" id="{00000000-0008-0000-2000-0000B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6" name="366 CuadroTexto">
          <a:extLst>
            <a:ext uri="{FF2B5EF4-FFF2-40B4-BE49-F238E27FC236}">
              <a16:creationId xmlns:a16="http://schemas.microsoft.com/office/drawing/2014/main" xmlns="" id="{00000000-0008-0000-2000-0000B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7" name="367 CuadroTexto">
          <a:extLst>
            <a:ext uri="{FF2B5EF4-FFF2-40B4-BE49-F238E27FC236}">
              <a16:creationId xmlns:a16="http://schemas.microsoft.com/office/drawing/2014/main" xmlns="" id="{00000000-0008-0000-2000-0000B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8" name="368 CuadroTexto">
          <a:extLst>
            <a:ext uri="{FF2B5EF4-FFF2-40B4-BE49-F238E27FC236}">
              <a16:creationId xmlns:a16="http://schemas.microsoft.com/office/drawing/2014/main" xmlns="" id="{00000000-0008-0000-2000-0000B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9" name="369 CuadroTexto">
          <a:extLst>
            <a:ext uri="{FF2B5EF4-FFF2-40B4-BE49-F238E27FC236}">
              <a16:creationId xmlns:a16="http://schemas.microsoft.com/office/drawing/2014/main" xmlns="" id="{00000000-0008-0000-2000-0000B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0" name="370 CuadroTexto">
          <a:extLst>
            <a:ext uri="{FF2B5EF4-FFF2-40B4-BE49-F238E27FC236}">
              <a16:creationId xmlns:a16="http://schemas.microsoft.com/office/drawing/2014/main" xmlns="" id="{00000000-0008-0000-2000-0000B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1" name="371 CuadroTexto">
          <a:extLst>
            <a:ext uri="{FF2B5EF4-FFF2-40B4-BE49-F238E27FC236}">
              <a16:creationId xmlns:a16="http://schemas.microsoft.com/office/drawing/2014/main" xmlns="" id="{00000000-0008-0000-2000-0000B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2" name="372 CuadroTexto">
          <a:extLst>
            <a:ext uri="{FF2B5EF4-FFF2-40B4-BE49-F238E27FC236}">
              <a16:creationId xmlns:a16="http://schemas.microsoft.com/office/drawing/2014/main" xmlns="" id="{00000000-0008-0000-2000-0000C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3" name="373 CuadroTexto">
          <a:extLst>
            <a:ext uri="{FF2B5EF4-FFF2-40B4-BE49-F238E27FC236}">
              <a16:creationId xmlns:a16="http://schemas.microsoft.com/office/drawing/2014/main" xmlns="" id="{00000000-0008-0000-2000-0000C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4" name="374 CuadroTexto">
          <a:extLst>
            <a:ext uri="{FF2B5EF4-FFF2-40B4-BE49-F238E27FC236}">
              <a16:creationId xmlns:a16="http://schemas.microsoft.com/office/drawing/2014/main" xmlns="" id="{00000000-0008-0000-2000-0000C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5" name="375 CuadroTexto">
          <a:extLst>
            <a:ext uri="{FF2B5EF4-FFF2-40B4-BE49-F238E27FC236}">
              <a16:creationId xmlns:a16="http://schemas.microsoft.com/office/drawing/2014/main" xmlns="" id="{00000000-0008-0000-2000-0000C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6" name="376 CuadroTexto">
          <a:extLst>
            <a:ext uri="{FF2B5EF4-FFF2-40B4-BE49-F238E27FC236}">
              <a16:creationId xmlns:a16="http://schemas.microsoft.com/office/drawing/2014/main" xmlns="" id="{00000000-0008-0000-2000-0000C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7" name="377 CuadroTexto">
          <a:extLst>
            <a:ext uri="{FF2B5EF4-FFF2-40B4-BE49-F238E27FC236}">
              <a16:creationId xmlns:a16="http://schemas.microsoft.com/office/drawing/2014/main" xmlns="" id="{00000000-0008-0000-2000-0000C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8" name="378 CuadroTexto">
          <a:extLst>
            <a:ext uri="{FF2B5EF4-FFF2-40B4-BE49-F238E27FC236}">
              <a16:creationId xmlns:a16="http://schemas.microsoft.com/office/drawing/2014/main" xmlns="" id="{00000000-0008-0000-2000-0000C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9" name="379 CuadroTexto">
          <a:extLst>
            <a:ext uri="{FF2B5EF4-FFF2-40B4-BE49-F238E27FC236}">
              <a16:creationId xmlns:a16="http://schemas.microsoft.com/office/drawing/2014/main" xmlns="" id="{00000000-0008-0000-2000-0000C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0" name="380 CuadroTexto">
          <a:extLst>
            <a:ext uri="{FF2B5EF4-FFF2-40B4-BE49-F238E27FC236}">
              <a16:creationId xmlns:a16="http://schemas.microsoft.com/office/drawing/2014/main" xmlns="" id="{00000000-0008-0000-2000-0000C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1" name="381 CuadroTexto">
          <a:extLst>
            <a:ext uri="{FF2B5EF4-FFF2-40B4-BE49-F238E27FC236}">
              <a16:creationId xmlns:a16="http://schemas.microsoft.com/office/drawing/2014/main" xmlns="" id="{00000000-0008-0000-2000-0000C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2" name="382 CuadroTexto">
          <a:extLst>
            <a:ext uri="{FF2B5EF4-FFF2-40B4-BE49-F238E27FC236}">
              <a16:creationId xmlns:a16="http://schemas.microsoft.com/office/drawing/2014/main" xmlns="" id="{00000000-0008-0000-2000-0000C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3" name="383 CuadroTexto">
          <a:extLst>
            <a:ext uri="{FF2B5EF4-FFF2-40B4-BE49-F238E27FC236}">
              <a16:creationId xmlns:a16="http://schemas.microsoft.com/office/drawing/2014/main" xmlns="" id="{00000000-0008-0000-2000-0000C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4" name="384 CuadroTexto">
          <a:extLst>
            <a:ext uri="{FF2B5EF4-FFF2-40B4-BE49-F238E27FC236}">
              <a16:creationId xmlns:a16="http://schemas.microsoft.com/office/drawing/2014/main" xmlns="" id="{00000000-0008-0000-2000-0000C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5" name="385 CuadroTexto">
          <a:extLst>
            <a:ext uri="{FF2B5EF4-FFF2-40B4-BE49-F238E27FC236}">
              <a16:creationId xmlns:a16="http://schemas.microsoft.com/office/drawing/2014/main" xmlns="" id="{00000000-0008-0000-2000-0000C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6" name="386 CuadroTexto">
          <a:extLst>
            <a:ext uri="{FF2B5EF4-FFF2-40B4-BE49-F238E27FC236}">
              <a16:creationId xmlns:a16="http://schemas.microsoft.com/office/drawing/2014/main" xmlns="" id="{00000000-0008-0000-2000-0000C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7" name="387 CuadroTexto">
          <a:extLst>
            <a:ext uri="{FF2B5EF4-FFF2-40B4-BE49-F238E27FC236}">
              <a16:creationId xmlns:a16="http://schemas.microsoft.com/office/drawing/2014/main" xmlns="" id="{00000000-0008-0000-2000-0000C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8" name="388 CuadroTexto">
          <a:extLst>
            <a:ext uri="{FF2B5EF4-FFF2-40B4-BE49-F238E27FC236}">
              <a16:creationId xmlns:a16="http://schemas.microsoft.com/office/drawing/2014/main" xmlns="" id="{00000000-0008-0000-2000-0000D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9" name="389 CuadroTexto">
          <a:extLst>
            <a:ext uri="{FF2B5EF4-FFF2-40B4-BE49-F238E27FC236}">
              <a16:creationId xmlns:a16="http://schemas.microsoft.com/office/drawing/2014/main" xmlns="" id="{00000000-0008-0000-2000-0000D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0" name="390 CuadroTexto">
          <a:extLst>
            <a:ext uri="{FF2B5EF4-FFF2-40B4-BE49-F238E27FC236}">
              <a16:creationId xmlns:a16="http://schemas.microsoft.com/office/drawing/2014/main" xmlns="" id="{00000000-0008-0000-2000-0000D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1" name="391 CuadroTexto">
          <a:extLst>
            <a:ext uri="{FF2B5EF4-FFF2-40B4-BE49-F238E27FC236}">
              <a16:creationId xmlns:a16="http://schemas.microsoft.com/office/drawing/2014/main" xmlns="" id="{00000000-0008-0000-2000-0000D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2" name="392 CuadroTexto">
          <a:extLst>
            <a:ext uri="{FF2B5EF4-FFF2-40B4-BE49-F238E27FC236}">
              <a16:creationId xmlns:a16="http://schemas.microsoft.com/office/drawing/2014/main" xmlns="" id="{00000000-0008-0000-2000-0000D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3" name="393 CuadroTexto">
          <a:extLst>
            <a:ext uri="{FF2B5EF4-FFF2-40B4-BE49-F238E27FC236}">
              <a16:creationId xmlns:a16="http://schemas.microsoft.com/office/drawing/2014/main" xmlns="" id="{00000000-0008-0000-2000-0000D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4" name="394 CuadroTexto">
          <a:extLst>
            <a:ext uri="{FF2B5EF4-FFF2-40B4-BE49-F238E27FC236}">
              <a16:creationId xmlns:a16="http://schemas.microsoft.com/office/drawing/2014/main" xmlns="" id="{00000000-0008-0000-2000-0000D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5" name="395 CuadroTexto">
          <a:extLst>
            <a:ext uri="{FF2B5EF4-FFF2-40B4-BE49-F238E27FC236}">
              <a16:creationId xmlns:a16="http://schemas.microsoft.com/office/drawing/2014/main" xmlns="" id="{00000000-0008-0000-2000-0000D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6" name="396 CuadroTexto">
          <a:extLst>
            <a:ext uri="{FF2B5EF4-FFF2-40B4-BE49-F238E27FC236}">
              <a16:creationId xmlns:a16="http://schemas.microsoft.com/office/drawing/2014/main" xmlns="" id="{00000000-0008-0000-2000-0000D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7" name="397 CuadroTexto">
          <a:extLst>
            <a:ext uri="{FF2B5EF4-FFF2-40B4-BE49-F238E27FC236}">
              <a16:creationId xmlns:a16="http://schemas.microsoft.com/office/drawing/2014/main" xmlns="" id="{00000000-0008-0000-2000-0000D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8" name="398 CuadroTexto">
          <a:extLst>
            <a:ext uri="{FF2B5EF4-FFF2-40B4-BE49-F238E27FC236}">
              <a16:creationId xmlns:a16="http://schemas.microsoft.com/office/drawing/2014/main" xmlns="" id="{00000000-0008-0000-2000-0000D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9" name="399 CuadroTexto">
          <a:extLst>
            <a:ext uri="{FF2B5EF4-FFF2-40B4-BE49-F238E27FC236}">
              <a16:creationId xmlns:a16="http://schemas.microsoft.com/office/drawing/2014/main" xmlns="" id="{00000000-0008-0000-2000-0000D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0" name="400 CuadroTexto">
          <a:extLst>
            <a:ext uri="{FF2B5EF4-FFF2-40B4-BE49-F238E27FC236}">
              <a16:creationId xmlns:a16="http://schemas.microsoft.com/office/drawing/2014/main" xmlns="" id="{00000000-0008-0000-2000-0000D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1" name="401 CuadroTexto">
          <a:extLst>
            <a:ext uri="{FF2B5EF4-FFF2-40B4-BE49-F238E27FC236}">
              <a16:creationId xmlns:a16="http://schemas.microsoft.com/office/drawing/2014/main" xmlns="" id="{00000000-0008-0000-2000-0000D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2" name="402 CuadroTexto">
          <a:extLst>
            <a:ext uri="{FF2B5EF4-FFF2-40B4-BE49-F238E27FC236}">
              <a16:creationId xmlns:a16="http://schemas.microsoft.com/office/drawing/2014/main" xmlns="" id="{00000000-0008-0000-2000-0000D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3" name="403 CuadroTexto">
          <a:extLst>
            <a:ext uri="{FF2B5EF4-FFF2-40B4-BE49-F238E27FC236}">
              <a16:creationId xmlns:a16="http://schemas.microsoft.com/office/drawing/2014/main" xmlns="" id="{00000000-0008-0000-2000-0000D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4" name="404 CuadroTexto">
          <a:extLst>
            <a:ext uri="{FF2B5EF4-FFF2-40B4-BE49-F238E27FC236}">
              <a16:creationId xmlns:a16="http://schemas.microsoft.com/office/drawing/2014/main" xmlns="" id="{00000000-0008-0000-2000-0000E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5" name="405 CuadroTexto">
          <a:extLst>
            <a:ext uri="{FF2B5EF4-FFF2-40B4-BE49-F238E27FC236}">
              <a16:creationId xmlns:a16="http://schemas.microsoft.com/office/drawing/2014/main" xmlns="" id="{00000000-0008-0000-2000-0000E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6" name="406 CuadroTexto">
          <a:extLst>
            <a:ext uri="{FF2B5EF4-FFF2-40B4-BE49-F238E27FC236}">
              <a16:creationId xmlns:a16="http://schemas.microsoft.com/office/drawing/2014/main" xmlns="" id="{00000000-0008-0000-2000-0000E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7" name="407 CuadroTexto">
          <a:extLst>
            <a:ext uri="{FF2B5EF4-FFF2-40B4-BE49-F238E27FC236}">
              <a16:creationId xmlns:a16="http://schemas.microsoft.com/office/drawing/2014/main" xmlns="" id="{00000000-0008-0000-2000-0000E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8" name="408 CuadroTexto">
          <a:extLst>
            <a:ext uri="{FF2B5EF4-FFF2-40B4-BE49-F238E27FC236}">
              <a16:creationId xmlns:a16="http://schemas.microsoft.com/office/drawing/2014/main" xmlns="" id="{00000000-0008-0000-2000-0000E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9" name="409 CuadroTexto">
          <a:extLst>
            <a:ext uri="{FF2B5EF4-FFF2-40B4-BE49-F238E27FC236}">
              <a16:creationId xmlns:a16="http://schemas.microsoft.com/office/drawing/2014/main" xmlns="" id="{00000000-0008-0000-2000-0000E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0" name="410 CuadroTexto">
          <a:extLst>
            <a:ext uri="{FF2B5EF4-FFF2-40B4-BE49-F238E27FC236}">
              <a16:creationId xmlns:a16="http://schemas.microsoft.com/office/drawing/2014/main" xmlns="" id="{00000000-0008-0000-2000-0000E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1" name="411 CuadroTexto">
          <a:extLst>
            <a:ext uri="{FF2B5EF4-FFF2-40B4-BE49-F238E27FC236}">
              <a16:creationId xmlns:a16="http://schemas.microsoft.com/office/drawing/2014/main" xmlns="" id="{00000000-0008-0000-2000-0000E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2" name="412 CuadroTexto">
          <a:extLst>
            <a:ext uri="{FF2B5EF4-FFF2-40B4-BE49-F238E27FC236}">
              <a16:creationId xmlns:a16="http://schemas.microsoft.com/office/drawing/2014/main" xmlns="" id="{00000000-0008-0000-2000-0000E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3" name="413 CuadroTexto">
          <a:extLst>
            <a:ext uri="{FF2B5EF4-FFF2-40B4-BE49-F238E27FC236}">
              <a16:creationId xmlns:a16="http://schemas.microsoft.com/office/drawing/2014/main" xmlns="" id="{00000000-0008-0000-2000-0000E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4" name="414 CuadroTexto">
          <a:extLst>
            <a:ext uri="{FF2B5EF4-FFF2-40B4-BE49-F238E27FC236}">
              <a16:creationId xmlns:a16="http://schemas.microsoft.com/office/drawing/2014/main" xmlns="" id="{00000000-0008-0000-2000-0000E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5" name="415 CuadroTexto">
          <a:extLst>
            <a:ext uri="{FF2B5EF4-FFF2-40B4-BE49-F238E27FC236}">
              <a16:creationId xmlns:a16="http://schemas.microsoft.com/office/drawing/2014/main" xmlns="" id="{00000000-0008-0000-2000-0000E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6" name="416 CuadroTexto">
          <a:extLst>
            <a:ext uri="{FF2B5EF4-FFF2-40B4-BE49-F238E27FC236}">
              <a16:creationId xmlns:a16="http://schemas.microsoft.com/office/drawing/2014/main" xmlns="" id="{00000000-0008-0000-2000-0000E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7" name="417 CuadroTexto">
          <a:extLst>
            <a:ext uri="{FF2B5EF4-FFF2-40B4-BE49-F238E27FC236}">
              <a16:creationId xmlns:a16="http://schemas.microsoft.com/office/drawing/2014/main" xmlns="" id="{00000000-0008-0000-2000-0000E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8" name="418 CuadroTexto">
          <a:extLst>
            <a:ext uri="{FF2B5EF4-FFF2-40B4-BE49-F238E27FC236}">
              <a16:creationId xmlns:a16="http://schemas.microsoft.com/office/drawing/2014/main" xmlns="" id="{00000000-0008-0000-2000-0000E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9" name="419 CuadroTexto">
          <a:extLst>
            <a:ext uri="{FF2B5EF4-FFF2-40B4-BE49-F238E27FC236}">
              <a16:creationId xmlns:a16="http://schemas.microsoft.com/office/drawing/2014/main" xmlns="" id="{00000000-0008-0000-2000-0000E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0" name="420 CuadroTexto">
          <a:extLst>
            <a:ext uri="{FF2B5EF4-FFF2-40B4-BE49-F238E27FC236}">
              <a16:creationId xmlns:a16="http://schemas.microsoft.com/office/drawing/2014/main" xmlns="" id="{00000000-0008-0000-2000-0000F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1" name="421 CuadroTexto">
          <a:extLst>
            <a:ext uri="{FF2B5EF4-FFF2-40B4-BE49-F238E27FC236}">
              <a16:creationId xmlns:a16="http://schemas.microsoft.com/office/drawing/2014/main" xmlns="" id="{00000000-0008-0000-2000-0000F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2" name="422 CuadroTexto">
          <a:extLst>
            <a:ext uri="{FF2B5EF4-FFF2-40B4-BE49-F238E27FC236}">
              <a16:creationId xmlns:a16="http://schemas.microsoft.com/office/drawing/2014/main" xmlns="" id="{00000000-0008-0000-2000-0000F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3" name="423 CuadroTexto">
          <a:extLst>
            <a:ext uri="{FF2B5EF4-FFF2-40B4-BE49-F238E27FC236}">
              <a16:creationId xmlns:a16="http://schemas.microsoft.com/office/drawing/2014/main" xmlns="" id="{00000000-0008-0000-2000-0000F3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4" name="424 CuadroTexto">
          <a:extLst>
            <a:ext uri="{FF2B5EF4-FFF2-40B4-BE49-F238E27FC236}">
              <a16:creationId xmlns:a16="http://schemas.microsoft.com/office/drawing/2014/main" xmlns="" id="{00000000-0008-0000-2000-0000F4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5" name="425 CuadroTexto">
          <a:extLst>
            <a:ext uri="{FF2B5EF4-FFF2-40B4-BE49-F238E27FC236}">
              <a16:creationId xmlns:a16="http://schemas.microsoft.com/office/drawing/2014/main" xmlns="" id="{00000000-0008-0000-2000-0000F5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6" name="426 CuadroTexto">
          <a:extLst>
            <a:ext uri="{FF2B5EF4-FFF2-40B4-BE49-F238E27FC236}">
              <a16:creationId xmlns:a16="http://schemas.microsoft.com/office/drawing/2014/main" xmlns="" id="{00000000-0008-0000-2000-0000F6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7" name="427 CuadroTexto">
          <a:extLst>
            <a:ext uri="{FF2B5EF4-FFF2-40B4-BE49-F238E27FC236}">
              <a16:creationId xmlns:a16="http://schemas.microsoft.com/office/drawing/2014/main" xmlns="" id="{00000000-0008-0000-2000-0000F7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8" name="428 CuadroTexto">
          <a:extLst>
            <a:ext uri="{FF2B5EF4-FFF2-40B4-BE49-F238E27FC236}">
              <a16:creationId xmlns:a16="http://schemas.microsoft.com/office/drawing/2014/main" xmlns="" id="{00000000-0008-0000-2000-0000F8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9" name="429 CuadroTexto">
          <a:extLst>
            <a:ext uri="{FF2B5EF4-FFF2-40B4-BE49-F238E27FC236}">
              <a16:creationId xmlns:a16="http://schemas.microsoft.com/office/drawing/2014/main" xmlns="" id="{00000000-0008-0000-2000-0000F9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0" name="430 CuadroTexto">
          <a:extLst>
            <a:ext uri="{FF2B5EF4-FFF2-40B4-BE49-F238E27FC236}">
              <a16:creationId xmlns:a16="http://schemas.microsoft.com/office/drawing/2014/main" xmlns="" id="{00000000-0008-0000-2000-0000FA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1" name="431 CuadroTexto">
          <a:extLst>
            <a:ext uri="{FF2B5EF4-FFF2-40B4-BE49-F238E27FC236}">
              <a16:creationId xmlns:a16="http://schemas.microsoft.com/office/drawing/2014/main" xmlns="" id="{00000000-0008-0000-2000-0000FB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2" name="432 CuadroTexto">
          <a:extLst>
            <a:ext uri="{FF2B5EF4-FFF2-40B4-BE49-F238E27FC236}">
              <a16:creationId xmlns:a16="http://schemas.microsoft.com/office/drawing/2014/main" xmlns="" id="{00000000-0008-0000-2000-0000FC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3" name="433 CuadroTexto">
          <a:extLst>
            <a:ext uri="{FF2B5EF4-FFF2-40B4-BE49-F238E27FC236}">
              <a16:creationId xmlns:a16="http://schemas.microsoft.com/office/drawing/2014/main" xmlns="" id="{00000000-0008-0000-2000-0000FD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4" name="434 CuadroTexto">
          <a:extLst>
            <a:ext uri="{FF2B5EF4-FFF2-40B4-BE49-F238E27FC236}">
              <a16:creationId xmlns:a16="http://schemas.microsoft.com/office/drawing/2014/main" xmlns="" id="{00000000-0008-0000-2000-0000FE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5" name="435 CuadroTexto">
          <a:extLst>
            <a:ext uri="{FF2B5EF4-FFF2-40B4-BE49-F238E27FC236}">
              <a16:creationId xmlns:a16="http://schemas.microsoft.com/office/drawing/2014/main" xmlns="" id="{00000000-0008-0000-2000-0000FF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6" name="436 CuadroTexto">
          <a:extLst>
            <a:ext uri="{FF2B5EF4-FFF2-40B4-BE49-F238E27FC236}">
              <a16:creationId xmlns:a16="http://schemas.microsoft.com/office/drawing/2014/main" xmlns="" id="{00000000-0008-0000-2000-0000000B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7" name="437 CuadroTexto">
          <a:extLst>
            <a:ext uri="{FF2B5EF4-FFF2-40B4-BE49-F238E27FC236}">
              <a16:creationId xmlns:a16="http://schemas.microsoft.com/office/drawing/2014/main" xmlns="" id="{00000000-0008-0000-2000-0000010B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8" name="438 CuadroTexto">
          <a:extLst>
            <a:ext uri="{FF2B5EF4-FFF2-40B4-BE49-F238E27FC236}">
              <a16:creationId xmlns:a16="http://schemas.microsoft.com/office/drawing/2014/main" xmlns="" id="{00000000-0008-0000-2000-0000020B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9" name="439 CuadroTexto">
          <a:extLst>
            <a:ext uri="{FF2B5EF4-FFF2-40B4-BE49-F238E27FC236}">
              <a16:creationId xmlns:a16="http://schemas.microsoft.com/office/drawing/2014/main" xmlns="" id="{00000000-0008-0000-2000-0000030B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0" name="440 CuadroTexto">
          <a:extLst>
            <a:ext uri="{FF2B5EF4-FFF2-40B4-BE49-F238E27FC236}">
              <a16:creationId xmlns:a16="http://schemas.microsoft.com/office/drawing/2014/main" xmlns="" id="{00000000-0008-0000-2000-000004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1" name="441 CuadroTexto">
          <a:extLst>
            <a:ext uri="{FF2B5EF4-FFF2-40B4-BE49-F238E27FC236}">
              <a16:creationId xmlns:a16="http://schemas.microsoft.com/office/drawing/2014/main" xmlns="" id="{00000000-0008-0000-2000-000005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2" name="442 CuadroTexto">
          <a:extLst>
            <a:ext uri="{FF2B5EF4-FFF2-40B4-BE49-F238E27FC236}">
              <a16:creationId xmlns:a16="http://schemas.microsoft.com/office/drawing/2014/main" xmlns="" id="{00000000-0008-0000-2000-000006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3" name="443 CuadroTexto">
          <a:extLst>
            <a:ext uri="{FF2B5EF4-FFF2-40B4-BE49-F238E27FC236}">
              <a16:creationId xmlns:a16="http://schemas.microsoft.com/office/drawing/2014/main" xmlns="" id="{00000000-0008-0000-2000-000007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4" name="444 CuadroTexto">
          <a:extLst>
            <a:ext uri="{FF2B5EF4-FFF2-40B4-BE49-F238E27FC236}">
              <a16:creationId xmlns:a16="http://schemas.microsoft.com/office/drawing/2014/main" xmlns="" id="{00000000-0008-0000-2000-000008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5" name="445 CuadroTexto">
          <a:extLst>
            <a:ext uri="{FF2B5EF4-FFF2-40B4-BE49-F238E27FC236}">
              <a16:creationId xmlns:a16="http://schemas.microsoft.com/office/drawing/2014/main" xmlns="" id="{00000000-0008-0000-2000-000009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6" name="446 CuadroTexto">
          <a:extLst>
            <a:ext uri="{FF2B5EF4-FFF2-40B4-BE49-F238E27FC236}">
              <a16:creationId xmlns:a16="http://schemas.microsoft.com/office/drawing/2014/main" xmlns="" id="{00000000-0008-0000-2000-00000A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7" name="447 CuadroTexto">
          <a:extLst>
            <a:ext uri="{FF2B5EF4-FFF2-40B4-BE49-F238E27FC236}">
              <a16:creationId xmlns:a16="http://schemas.microsoft.com/office/drawing/2014/main" xmlns="" id="{00000000-0008-0000-2000-00000B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8" name="448 CuadroTexto">
          <a:extLst>
            <a:ext uri="{FF2B5EF4-FFF2-40B4-BE49-F238E27FC236}">
              <a16:creationId xmlns:a16="http://schemas.microsoft.com/office/drawing/2014/main" xmlns="" id="{00000000-0008-0000-2000-00000C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9" name="449 CuadroTexto">
          <a:extLst>
            <a:ext uri="{FF2B5EF4-FFF2-40B4-BE49-F238E27FC236}">
              <a16:creationId xmlns:a16="http://schemas.microsoft.com/office/drawing/2014/main" xmlns="" id="{00000000-0008-0000-2000-00000D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0" name="450 CuadroTexto">
          <a:extLst>
            <a:ext uri="{FF2B5EF4-FFF2-40B4-BE49-F238E27FC236}">
              <a16:creationId xmlns:a16="http://schemas.microsoft.com/office/drawing/2014/main" xmlns="" id="{00000000-0008-0000-2000-00000E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1" name="451 CuadroTexto">
          <a:extLst>
            <a:ext uri="{FF2B5EF4-FFF2-40B4-BE49-F238E27FC236}">
              <a16:creationId xmlns:a16="http://schemas.microsoft.com/office/drawing/2014/main" xmlns="" id="{00000000-0008-0000-2000-00000F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2" name="17 CuadroTexto">
          <a:extLst>
            <a:ext uri="{FF2B5EF4-FFF2-40B4-BE49-F238E27FC236}">
              <a16:creationId xmlns:a16="http://schemas.microsoft.com/office/drawing/2014/main" xmlns=""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3" name="90 CuadroTexto">
          <a:extLst>
            <a:ext uri="{FF2B5EF4-FFF2-40B4-BE49-F238E27FC236}">
              <a16:creationId xmlns:a16="http://schemas.microsoft.com/office/drawing/2014/main" xmlns="" id="{00000000-0008-0000-2000-000011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4" name="91 CuadroTexto">
          <a:extLst>
            <a:ext uri="{FF2B5EF4-FFF2-40B4-BE49-F238E27FC236}">
              <a16:creationId xmlns:a16="http://schemas.microsoft.com/office/drawing/2014/main" xmlns="" id="{00000000-0008-0000-2000-000012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5" name="92 CuadroTexto">
          <a:extLst>
            <a:ext uri="{FF2B5EF4-FFF2-40B4-BE49-F238E27FC236}">
              <a16:creationId xmlns:a16="http://schemas.microsoft.com/office/drawing/2014/main" xmlns="" id="{00000000-0008-0000-2000-000013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6" name="93 CuadroTexto">
          <a:extLst>
            <a:ext uri="{FF2B5EF4-FFF2-40B4-BE49-F238E27FC236}">
              <a16:creationId xmlns:a16="http://schemas.microsoft.com/office/drawing/2014/main" xmlns="" id="{00000000-0008-0000-2000-000014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7" name="94 CuadroTexto">
          <a:extLst>
            <a:ext uri="{FF2B5EF4-FFF2-40B4-BE49-F238E27FC236}">
              <a16:creationId xmlns:a16="http://schemas.microsoft.com/office/drawing/2014/main" xmlns="" id="{00000000-0008-0000-2000-000015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8" name="95 CuadroTexto">
          <a:extLst>
            <a:ext uri="{FF2B5EF4-FFF2-40B4-BE49-F238E27FC236}">
              <a16:creationId xmlns:a16="http://schemas.microsoft.com/office/drawing/2014/main" xmlns="" id="{00000000-0008-0000-2000-000016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9" name="96 CuadroTexto">
          <a:extLst>
            <a:ext uri="{FF2B5EF4-FFF2-40B4-BE49-F238E27FC236}">
              <a16:creationId xmlns:a16="http://schemas.microsoft.com/office/drawing/2014/main" xmlns="" id="{00000000-0008-0000-2000-000017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0" name="97 CuadroTexto">
          <a:extLst>
            <a:ext uri="{FF2B5EF4-FFF2-40B4-BE49-F238E27FC236}">
              <a16:creationId xmlns:a16="http://schemas.microsoft.com/office/drawing/2014/main" xmlns="" id="{00000000-0008-0000-2000-000018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1" name="98 CuadroTexto">
          <a:extLst>
            <a:ext uri="{FF2B5EF4-FFF2-40B4-BE49-F238E27FC236}">
              <a16:creationId xmlns:a16="http://schemas.microsoft.com/office/drawing/2014/main" xmlns="" id="{00000000-0008-0000-2000-000019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2" name="99 CuadroTexto">
          <a:extLst>
            <a:ext uri="{FF2B5EF4-FFF2-40B4-BE49-F238E27FC236}">
              <a16:creationId xmlns:a16="http://schemas.microsoft.com/office/drawing/2014/main" xmlns="" id="{00000000-0008-0000-2000-00001A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3" name="100 CuadroTexto">
          <a:extLst>
            <a:ext uri="{FF2B5EF4-FFF2-40B4-BE49-F238E27FC236}">
              <a16:creationId xmlns:a16="http://schemas.microsoft.com/office/drawing/2014/main" xmlns="" id="{00000000-0008-0000-2000-00001B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4" name="101 CuadroTexto">
          <a:extLst>
            <a:ext uri="{FF2B5EF4-FFF2-40B4-BE49-F238E27FC236}">
              <a16:creationId xmlns:a16="http://schemas.microsoft.com/office/drawing/2014/main" xmlns="" id="{00000000-0008-0000-2000-00001C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5" name="118 CuadroTexto">
          <a:extLst>
            <a:ext uri="{FF2B5EF4-FFF2-40B4-BE49-F238E27FC236}">
              <a16:creationId xmlns:a16="http://schemas.microsoft.com/office/drawing/2014/main" xmlns=""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6" name="119 CuadroTexto">
          <a:extLst>
            <a:ext uri="{FF2B5EF4-FFF2-40B4-BE49-F238E27FC236}">
              <a16:creationId xmlns:a16="http://schemas.microsoft.com/office/drawing/2014/main" xmlns=""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7" name="120 CuadroTexto">
          <a:extLst>
            <a:ext uri="{FF2B5EF4-FFF2-40B4-BE49-F238E27FC236}">
              <a16:creationId xmlns:a16="http://schemas.microsoft.com/office/drawing/2014/main" xmlns=""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8" name="121 CuadroTexto">
          <a:extLst>
            <a:ext uri="{FF2B5EF4-FFF2-40B4-BE49-F238E27FC236}">
              <a16:creationId xmlns:a16="http://schemas.microsoft.com/office/drawing/2014/main" xmlns=""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9" name="122 CuadroTexto">
          <a:extLst>
            <a:ext uri="{FF2B5EF4-FFF2-40B4-BE49-F238E27FC236}">
              <a16:creationId xmlns:a16="http://schemas.microsoft.com/office/drawing/2014/main" xmlns=""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0" name="123 CuadroTexto">
          <a:extLst>
            <a:ext uri="{FF2B5EF4-FFF2-40B4-BE49-F238E27FC236}">
              <a16:creationId xmlns:a16="http://schemas.microsoft.com/office/drawing/2014/main" xmlns=""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1" name="124 CuadroTexto">
          <a:extLst>
            <a:ext uri="{FF2B5EF4-FFF2-40B4-BE49-F238E27FC236}">
              <a16:creationId xmlns:a16="http://schemas.microsoft.com/office/drawing/2014/main" xmlns=""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2" name="125 CuadroTexto">
          <a:extLst>
            <a:ext uri="{FF2B5EF4-FFF2-40B4-BE49-F238E27FC236}">
              <a16:creationId xmlns:a16="http://schemas.microsoft.com/office/drawing/2014/main" xmlns=""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3" name="143 CuadroTexto">
          <a:extLst>
            <a:ext uri="{FF2B5EF4-FFF2-40B4-BE49-F238E27FC236}">
              <a16:creationId xmlns:a16="http://schemas.microsoft.com/office/drawing/2014/main" xmlns=""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4" name="144 CuadroTexto">
          <a:extLst>
            <a:ext uri="{FF2B5EF4-FFF2-40B4-BE49-F238E27FC236}">
              <a16:creationId xmlns:a16="http://schemas.microsoft.com/office/drawing/2014/main" xmlns=""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5" name="145 CuadroTexto">
          <a:extLst>
            <a:ext uri="{FF2B5EF4-FFF2-40B4-BE49-F238E27FC236}">
              <a16:creationId xmlns:a16="http://schemas.microsoft.com/office/drawing/2014/main" xmlns=""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6" name="146 CuadroTexto">
          <a:extLst>
            <a:ext uri="{FF2B5EF4-FFF2-40B4-BE49-F238E27FC236}">
              <a16:creationId xmlns:a16="http://schemas.microsoft.com/office/drawing/2014/main" xmlns=""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7" name="147 CuadroTexto">
          <a:extLst>
            <a:ext uri="{FF2B5EF4-FFF2-40B4-BE49-F238E27FC236}">
              <a16:creationId xmlns:a16="http://schemas.microsoft.com/office/drawing/2014/main" xmlns=""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8" name="148 CuadroTexto">
          <a:extLst>
            <a:ext uri="{FF2B5EF4-FFF2-40B4-BE49-F238E27FC236}">
              <a16:creationId xmlns:a16="http://schemas.microsoft.com/office/drawing/2014/main" xmlns=""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9" name="149 CuadroTexto">
          <a:extLst>
            <a:ext uri="{FF2B5EF4-FFF2-40B4-BE49-F238E27FC236}">
              <a16:creationId xmlns:a16="http://schemas.microsoft.com/office/drawing/2014/main" xmlns=""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0" name="150 CuadroTexto">
          <a:extLst>
            <a:ext uri="{FF2B5EF4-FFF2-40B4-BE49-F238E27FC236}">
              <a16:creationId xmlns:a16="http://schemas.microsoft.com/office/drawing/2014/main" xmlns=""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1" name="151 CuadroTexto">
          <a:extLst>
            <a:ext uri="{FF2B5EF4-FFF2-40B4-BE49-F238E27FC236}">
              <a16:creationId xmlns:a16="http://schemas.microsoft.com/office/drawing/2014/main" xmlns=""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2" name="152 CuadroTexto">
          <a:extLst>
            <a:ext uri="{FF2B5EF4-FFF2-40B4-BE49-F238E27FC236}">
              <a16:creationId xmlns:a16="http://schemas.microsoft.com/office/drawing/2014/main" xmlns=""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3" name="153 CuadroTexto">
          <a:extLst>
            <a:ext uri="{FF2B5EF4-FFF2-40B4-BE49-F238E27FC236}">
              <a16:creationId xmlns:a16="http://schemas.microsoft.com/office/drawing/2014/main" xmlns=""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4" name="154 CuadroTexto">
          <a:extLst>
            <a:ext uri="{FF2B5EF4-FFF2-40B4-BE49-F238E27FC236}">
              <a16:creationId xmlns:a16="http://schemas.microsoft.com/office/drawing/2014/main" xmlns=""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5" name="155 CuadroTexto">
          <a:extLst>
            <a:ext uri="{FF2B5EF4-FFF2-40B4-BE49-F238E27FC236}">
              <a16:creationId xmlns:a16="http://schemas.microsoft.com/office/drawing/2014/main" xmlns=""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6" name="156 CuadroTexto">
          <a:extLst>
            <a:ext uri="{FF2B5EF4-FFF2-40B4-BE49-F238E27FC236}">
              <a16:creationId xmlns:a16="http://schemas.microsoft.com/office/drawing/2014/main" xmlns=""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7" name="157 CuadroTexto">
          <a:extLst>
            <a:ext uri="{FF2B5EF4-FFF2-40B4-BE49-F238E27FC236}">
              <a16:creationId xmlns:a16="http://schemas.microsoft.com/office/drawing/2014/main" xmlns=""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8" name="158 CuadroTexto">
          <a:extLst>
            <a:ext uri="{FF2B5EF4-FFF2-40B4-BE49-F238E27FC236}">
              <a16:creationId xmlns:a16="http://schemas.microsoft.com/office/drawing/2014/main" xmlns=""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9" name="159 CuadroTexto">
          <a:extLst>
            <a:ext uri="{FF2B5EF4-FFF2-40B4-BE49-F238E27FC236}">
              <a16:creationId xmlns:a16="http://schemas.microsoft.com/office/drawing/2014/main" xmlns=""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0" name="160 CuadroTexto">
          <a:extLst>
            <a:ext uri="{FF2B5EF4-FFF2-40B4-BE49-F238E27FC236}">
              <a16:creationId xmlns:a16="http://schemas.microsoft.com/office/drawing/2014/main" xmlns=""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1" name="161 CuadroTexto">
          <a:extLst>
            <a:ext uri="{FF2B5EF4-FFF2-40B4-BE49-F238E27FC236}">
              <a16:creationId xmlns:a16="http://schemas.microsoft.com/office/drawing/2014/main" xmlns=""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2" name="162 CuadroTexto">
          <a:extLst>
            <a:ext uri="{FF2B5EF4-FFF2-40B4-BE49-F238E27FC236}">
              <a16:creationId xmlns:a16="http://schemas.microsoft.com/office/drawing/2014/main" xmlns=""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3" name="163 CuadroTexto">
          <a:extLst>
            <a:ext uri="{FF2B5EF4-FFF2-40B4-BE49-F238E27FC236}">
              <a16:creationId xmlns:a16="http://schemas.microsoft.com/office/drawing/2014/main" xmlns=""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4" name="164 CuadroTexto">
          <a:extLst>
            <a:ext uri="{FF2B5EF4-FFF2-40B4-BE49-F238E27FC236}">
              <a16:creationId xmlns:a16="http://schemas.microsoft.com/office/drawing/2014/main" xmlns=""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5" name="165 CuadroTexto">
          <a:extLst>
            <a:ext uri="{FF2B5EF4-FFF2-40B4-BE49-F238E27FC236}">
              <a16:creationId xmlns:a16="http://schemas.microsoft.com/office/drawing/2014/main" xmlns=""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6" name="166 CuadroTexto">
          <a:extLst>
            <a:ext uri="{FF2B5EF4-FFF2-40B4-BE49-F238E27FC236}">
              <a16:creationId xmlns:a16="http://schemas.microsoft.com/office/drawing/2014/main" xmlns=""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7" name="167 CuadroTexto">
          <a:extLst>
            <a:ext uri="{FF2B5EF4-FFF2-40B4-BE49-F238E27FC236}">
              <a16:creationId xmlns:a16="http://schemas.microsoft.com/office/drawing/2014/main" xmlns=""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8" name="168 CuadroTexto">
          <a:extLst>
            <a:ext uri="{FF2B5EF4-FFF2-40B4-BE49-F238E27FC236}">
              <a16:creationId xmlns:a16="http://schemas.microsoft.com/office/drawing/2014/main" xmlns=""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9" name="169 CuadroTexto">
          <a:extLst>
            <a:ext uri="{FF2B5EF4-FFF2-40B4-BE49-F238E27FC236}">
              <a16:creationId xmlns:a16="http://schemas.microsoft.com/office/drawing/2014/main" xmlns=""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0" name="170 CuadroTexto">
          <a:extLst>
            <a:ext uri="{FF2B5EF4-FFF2-40B4-BE49-F238E27FC236}">
              <a16:creationId xmlns:a16="http://schemas.microsoft.com/office/drawing/2014/main" xmlns=""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1" name="171 CuadroTexto">
          <a:extLst>
            <a:ext uri="{FF2B5EF4-FFF2-40B4-BE49-F238E27FC236}">
              <a16:creationId xmlns:a16="http://schemas.microsoft.com/office/drawing/2014/main" xmlns=""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2" name="172 CuadroTexto">
          <a:extLst>
            <a:ext uri="{FF2B5EF4-FFF2-40B4-BE49-F238E27FC236}">
              <a16:creationId xmlns:a16="http://schemas.microsoft.com/office/drawing/2014/main" xmlns=""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3" name="173 CuadroTexto">
          <a:extLst>
            <a:ext uri="{FF2B5EF4-FFF2-40B4-BE49-F238E27FC236}">
              <a16:creationId xmlns:a16="http://schemas.microsoft.com/office/drawing/2014/main" xmlns=""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4" name="174 CuadroTexto">
          <a:extLst>
            <a:ext uri="{FF2B5EF4-FFF2-40B4-BE49-F238E27FC236}">
              <a16:creationId xmlns:a16="http://schemas.microsoft.com/office/drawing/2014/main" xmlns=""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5" name="175 CuadroTexto">
          <a:extLst>
            <a:ext uri="{FF2B5EF4-FFF2-40B4-BE49-F238E27FC236}">
              <a16:creationId xmlns:a16="http://schemas.microsoft.com/office/drawing/2014/main" xmlns=""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6" name="176 CuadroTexto">
          <a:extLst>
            <a:ext uri="{FF2B5EF4-FFF2-40B4-BE49-F238E27FC236}">
              <a16:creationId xmlns:a16="http://schemas.microsoft.com/office/drawing/2014/main" xmlns=""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7" name="177 CuadroTexto">
          <a:extLst>
            <a:ext uri="{FF2B5EF4-FFF2-40B4-BE49-F238E27FC236}">
              <a16:creationId xmlns:a16="http://schemas.microsoft.com/office/drawing/2014/main" xmlns=""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8" name="178 CuadroTexto">
          <a:extLst>
            <a:ext uri="{FF2B5EF4-FFF2-40B4-BE49-F238E27FC236}">
              <a16:creationId xmlns:a16="http://schemas.microsoft.com/office/drawing/2014/main" xmlns=""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9" name="179 CuadroTexto">
          <a:extLst>
            <a:ext uri="{FF2B5EF4-FFF2-40B4-BE49-F238E27FC236}">
              <a16:creationId xmlns:a16="http://schemas.microsoft.com/office/drawing/2014/main" xmlns=""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0" name="180 CuadroTexto">
          <a:extLst>
            <a:ext uri="{FF2B5EF4-FFF2-40B4-BE49-F238E27FC236}">
              <a16:creationId xmlns:a16="http://schemas.microsoft.com/office/drawing/2014/main" xmlns=""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1" name="181 CuadroTexto">
          <a:extLst>
            <a:ext uri="{FF2B5EF4-FFF2-40B4-BE49-F238E27FC236}">
              <a16:creationId xmlns:a16="http://schemas.microsoft.com/office/drawing/2014/main" xmlns=""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2" name="182 CuadroTexto">
          <a:extLst>
            <a:ext uri="{FF2B5EF4-FFF2-40B4-BE49-F238E27FC236}">
              <a16:creationId xmlns:a16="http://schemas.microsoft.com/office/drawing/2014/main" xmlns=""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3" name="183 CuadroTexto">
          <a:extLst>
            <a:ext uri="{FF2B5EF4-FFF2-40B4-BE49-F238E27FC236}">
              <a16:creationId xmlns:a16="http://schemas.microsoft.com/office/drawing/2014/main" xmlns=""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4" name="184 CuadroTexto">
          <a:extLst>
            <a:ext uri="{FF2B5EF4-FFF2-40B4-BE49-F238E27FC236}">
              <a16:creationId xmlns:a16="http://schemas.microsoft.com/office/drawing/2014/main" xmlns=""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5" name="185 CuadroTexto">
          <a:extLst>
            <a:ext uri="{FF2B5EF4-FFF2-40B4-BE49-F238E27FC236}">
              <a16:creationId xmlns:a16="http://schemas.microsoft.com/office/drawing/2014/main" xmlns=""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6" name="186 CuadroTexto">
          <a:extLst>
            <a:ext uri="{FF2B5EF4-FFF2-40B4-BE49-F238E27FC236}">
              <a16:creationId xmlns:a16="http://schemas.microsoft.com/office/drawing/2014/main" xmlns=""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7" name="187 CuadroTexto">
          <a:extLst>
            <a:ext uri="{FF2B5EF4-FFF2-40B4-BE49-F238E27FC236}">
              <a16:creationId xmlns:a16="http://schemas.microsoft.com/office/drawing/2014/main" xmlns=""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8" name="188 CuadroTexto">
          <a:extLst>
            <a:ext uri="{FF2B5EF4-FFF2-40B4-BE49-F238E27FC236}">
              <a16:creationId xmlns:a16="http://schemas.microsoft.com/office/drawing/2014/main" xmlns=""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9" name="189 CuadroTexto">
          <a:extLst>
            <a:ext uri="{FF2B5EF4-FFF2-40B4-BE49-F238E27FC236}">
              <a16:creationId xmlns:a16="http://schemas.microsoft.com/office/drawing/2014/main" xmlns=""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0" name="190 CuadroTexto">
          <a:extLst>
            <a:ext uri="{FF2B5EF4-FFF2-40B4-BE49-F238E27FC236}">
              <a16:creationId xmlns:a16="http://schemas.microsoft.com/office/drawing/2014/main" xmlns=""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1" name="191 CuadroTexto">
          <a:extLst>
            <a:ext uri="{FF2B5EF4-FFF2-40B4-BE49-F238E27FC236}">
              <a16:creationId xmlns:a16="http://schemas.microsoft.com/office/drawing/2014/main" xmlns=""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2" name="192 CuadroTexto">
          <a:extLst>
            <a:ext uri="{FF2B5EF4-FFF2-40B4-BE49-F238E27FC236}">
              <a16:creationId xmlns:a16="http://schemas.microsoft.com/office/drawing/2014/main" xmlns=""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3" name="193 CuadroTexto">
          <a:extLst>
            <a:ext uri="{FF2B5EF4-FFF2-40B4-BE49-F238E27FC236}">
              <a16:creationId xmlns:a16="http://schemas.microsoft.com/office/drawing/2014/main" xmlns=""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4" name="194 CuadroTexto">
          <a:extLst>
            <a:ext uri="{FF2B5EF4-FFF2-40B4-BE49-F238E27FC236}">
              <a16:creationId xmlns:a16="http://schemas.microsoft.com/office/drawing/2014/main" xmlns=""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5" name="195 CuadroTexto">
          <a:extLst>
            <a:ext uri="{FF2B5EF4-FFF2-40B4-BE49-F238E27FC236}">
              <a16:creationId xmlns:a16="http://schemas.microsoft.com/office/drawing/2014/main" xmlns=""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6" name="196 CuadroTexto">
          <a:extLst>
            <a:ext uri="{FF2B5EF4-FFF2-40B4-BE49-F238E27FC236}">
              <a16:creationId xmlns:a16="http://schemas.microsoft.com/office/drawing/2014/main" xmlns=""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7" name="197 CuadroTexto">
          <a:extLst>
            <a:ext uri="{FF2B5EF4-FFF2-40B4-BE49-F238E27FC236}">
              <a16:creationId xmlns:a16="http://schemas.microsoft.com/office/drawing/2014/main" xmlns=""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8" name="198 CuadroTexto">
          <a:extLst>
            <a:ext uri="{FF2B5EF4-FFF2-40B4-BE49-F238E27FC236}">
              <a16:creationId xmlns:a16="http://schemas.microsoft.com/office/drawing/2014/main" xmlns=""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9" name="199 CuadroTexto">
          <a:extLst>
            <a:ext uri="{FF2B5EF4-FFF2-40B4-BE49-F238E27FC236}">
              <a16:creationId xmlns:a16="http://schemas.microsoft.com/office/drawing/2014/main" xmlns=""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0" name="200 CuadroTexto">
          <a:extLst>
            <a:ext uri="{FF2B5EF4-FFF2-40B4-BE49-F238E27FC236}">
              <a16:creationId xmlns:a16="http://schemas.microsoft.com/office/drawing/2014/main" xmlns=""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1" name="201 CuadroTexto">
          <a:extLst>
            <a:ext uri="{FF2B5EF4-FFF2-40B4-BE49-F238E27FC236}">
              <a16:creationId xmlns:a16="http://schemas.microsoft.com/office/drawing/2014/main" xmlns=""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2" name="202 CuadroTexto">
          <a:extLst>
            <a:ext uri="{FF2B5EF4-FFF2-40B4-BE49-F238E27FC236}">
              <a16:creationId xmlns:a16="http://schemas.microsoft.com/office/drawing/2014/main" xmlns=""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3" name="203 CuadroTexto">
          <a:extLst>
            <a:ext uri="{FF2B5EF4-FFF2-40B4-BE49-F238E27FC236}">
              <a16:creationId xmlns:a16="http://schemas.microsoft.com/office/drawing/2014/main" xmlns=""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4" name="204 CuadroTexto">
          <a:extLst>
            <a:ext uri="{FF2B5EF4-FFF2-40B4-BE49-F238E27FC236}">
              <a16:creationId xmlns:a16="http://schemas.microsoft.com/office/drawing/2014/main" xmlns=""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5" name="205 CuadroTexto">
          <a:extLst>
            <a:ext uri="{FF2B5EF4-FFF2-40B4-BE49-F238E27FC236}">
              <a16:creationId xmlns:a16="http://schemas.microsoft.com/office/drawing/2014/main" xmlns=""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6" name="206 CuadroTexto">
          <a:extLst>
            <a:ext uri="{FF2B5EF4-FFF2-40B4-BE49-F238E27FC236}">
              <a16:creationId xmlns:a16="http://schemas.microsoft.com/office/drawing/2014/main" xmlns=""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7" name="207 CuadroTexto">
          <a:extLst>
            <a:ext uri="{FF2B5EF4-FFF2-40B4-BE49-F238E27FC236}">
              <a16:creationId xmlns:a16="http://schemas.microsoft.com/office/drawing/2014/main" xmlns=""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8" name="208 CuadroTexto">
          <a:extLst>
            <a:ext uri="{FF2B5EF4-FFF2-40B4-BE49-F238E27FC236}">
              <a16:creationId xmlns:a16="http://schemas.microsoft.com/office/drawing/2014/main" xmlns=""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9" name="209 CuadroTexto">
          <a:extLst>
            <a:ext uri="{FF2B5EF4-FFF2-40B4-BE49-F238E27FC236}">
              <a16:creationId xmlns:a16="http://schemas.microsoft.com/office/drawing/2014/main" xmlns=""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0" name="210 CuadroTexto">
          <a:extLst>
            <a:ext uri="{FF2B5EF4-FFF2-40B4-BE49-F238E27FC236}">
              <a16:creationId xmlns:a16="http://schemas.microsoft.com/office/drawing/2014/main" xmlns=""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1" name="211 CuadroTexto">
          <a:extLst>
            <a:ext uri="{FF2B5EF4-FFF2-40B4-BE49-F238E27FC236}">
              <a16:creationId xmlns:a16="http://schemas.microsoft.com/office/drawing/2014/main" xmlns=""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2" name="212 CuadroTexto">
          <a:extLst>
            <a:ext uri="{FF2B5EF4-FFF2-40B4-BE49-F238E27FC236}">
              <a16:creationId xmlns:a16="http://schemas.microsoft.com/office/drawing/2014/main" xmlns=""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3" name="213 CuadroTexto">
          <a:extLst>
            <a:ext uri="{FF2B5EF4-FFF2-40B4-BE49-F238E27FC236}">
              <a16:creationId xmlns:a16="http://schemas.microsoft.com/office/drawing/2014/main" xmlns=""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4" name="214 CuadroTexto">
          <a:extLst>
            <a:ext uri="{FF2B5EF4-FFF2-40B4-BE49-F238E27FC236}">
              <a16:creationId xmlns:a16="http://schemas.microsoft.com/office/drawing/2014/main" xmlns=""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5" name="215 CuadroTexto">
          <a:extLst>
            <a:ext uri="{FF2B5EF4-FFF2-40B4-BE49-F238E27FC236}">
              <a16:creationId xmlns:a16="http://schemas.microsoft.com/office/drawing/2014/main" xmlns=""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6" name="216 CuadroTexto">
          <a:extLst>
            <a:ext uri="{FF2B5EF4-FFF2-40B4-BE49-F238E27FC236}">
              <a16:creationId xmlns:a16="http://schemas.microsoft.com/office/drawing/2014/main" xmlns=""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7" name="217 CuadroTexto">
          <a:extLst>
            <a:ext uri="{FF2B5EF4-FFF2-40B4-BE49-F238E27FC236}">
              <a16:creationId xmlns:a16="http://schemas.microsoft.com/office/drawing/2014/main" xmlns=""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8" name="218 CuadroTexto">
          <a:extLst>
            <a:ext uri="{FF2B5EF4-FFF2-40B4-BE49-F238E27FC236}">
              <a16:creationId xmlns:a16="http://schemas.microsoft.com/office/drawing/2014/main" xmlns=""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9" name="219 CuadroTexto">
          <a:extLst>
            <a:ext uri="{FF2B5EF4-FFF2-40B4-BE49-F238E27FC236}">
              <a16:creationId xmlns:a16="http://schemas.microsoft.com/office/drawing/2014/main" xmlns=""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0" name="220 CuadroTexto">
          <a:extLst>
            <a:ext uri="{FF2B5EF4-FFF2-40B4-BE49-F238E27FC236}">
              <a16:creationId xmlns:a16="http://schemas.microsoft.com/office/drawing/2014/main" xmlns=""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1" name="221 CuadroTexto">
          <a:extLst>
            <a:ext uri="{FF2B5EF4-FFF2-40B4-BE49-F238E27FC236}">
              <a16:creationId xmlns:a16="http://schemas.microsoft.com/office/drawing/2014/main" xmlns=""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2" name="222 CuadroTexto">
          <a:extLst>
            <a:ext uri="{FF2B5EF4-FFF2-40B4-BE49-F238E27FC236}">
              <a16:creationId xmlns:a16="http://schemas.microsoft.com/office/drawing/2014/main" xmlns=""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3" name="223 CuadroTexto">
          <a:extLst>
            <a:ext uri="{FF2B5EF4-FFF2-40B4-BE49-F238E27FC236}">
              <a16:creationId xmlns:a16="http://schemas.microsoft.com/office/drawing/2014/main" xmlns=""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4" name="224 CuadroTexto">
          <a:extLst>
            <a:ext uri="{FF2B5EF4-FFF2-40B4-BE49-F238E27FC236}">
              <a16:creationId xmlns:a16="http://schemas.microsoft.com/office/drawing/2014/main" xmlns=""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5" name="225 CuadroTexto">
          <a:extLst>
            <a:ext uri="{FF2B5EF4-FFF2-40B4-BE49-F238E27FC236}">
              <a16:creationId xmlns:a16="http://schemas.microsoft.com/office/drawing/2014/main" xmlns=""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6" name="226 CuadroTexto">
          <a:extLst>
            <a:ext uri="{FF2B5EF4-FFF2-40B4-BE49-F238E27FC236}">
              <a16:creationId xmlns:a16="http://schemas.microsoft.com/office/drawing/2014/main" xmlns=""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7" name="227 CuadroTexto">
          <a:extLst>
            <a:ext uri="{FF2B5EF4-FFF2-40B4-BE49-F238E27FC236}">
              <a16:creationId xmlns:a16="http://schemas.microsoft.com/office/drawing/2014/main" xmlns=""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8" name="228 CuadroTexto">
          <a:extLst>
            <a:ext uri="{FF2B5EF4-FFF2-40B4-BE49-F238E27FC236}">
              <a16:creationId xmlns:a16="http://schemas.microsoft.com/office/drawing/2014/main" xmlns=""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9" name="229 CuadroTexto">
          <a:extLst>
            <a:ext uri="{FF2B5EF4-FFF2-40B4-BE49-F238E27FC236}">
              <a16:creationId xmlns:a16="http://schemas.microsoft.com/office/drawing/2014/main" xmlns=""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0" name="230 CuadroTexto">
          <a:extLst>
            <a:ext uri="{FF2B5EF4-FFF2-40B4-BE49-F238E27FC236}">
              <a16:creationId xmlns:a16="http://schemas.microsoft.com/office/drawing/2014/main" xmlns=""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1" name="231 CuadroTexto">
          <a:extLst>
            <a:ext uri="{FF2B5EF4-FFF2-40B4-BE49-F238E27FC236}">
              <a16:creationId xmlns:a16="http://schemas.microsoft.com/office/drawing/2014/main" xmlns=""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2" name="232 CuadroTexto">
          <a:extLst>
            <a:ext uri="{FF2B5EF4-FFF2-40B4-BE49-F238E27FC236}">
              <a16:creationId xmlns:a16="http://schemas.microsoft.com/office/drawing/2014/main" xmlns=""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3" name="233 CuadroTexto">
          <a:extLst>
            <a:ext uri="{FF2B5EF4-FFF2-40B4-BE49-F238E27FC236}">
              <a16:creationId xmlns:a16="http://schemas.microsoft.com/office/drawing/2014/main" xmlns=""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4" name="234 CuadroTexto">
          <a:extLst>
            <a:ext uri="{FF2B5EF4-FFF2-40B4-BE49-F238E27FC236}">
              <a16:creationId xmlns:a16="http://schemas.microsoft.com/office/drawing/2014/main" xmlns=""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5" name="235 CuadroTexto">
          <a:extLst>
            <a:ext uri="{FF2B5EF4-FFF2-40B4-BE49-F238E27FC236}">
              <a16:creationId xmlns:a16="http://schemas.microsoft.com/office/drawing/2014/main" xmlns=""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6" name="236 CuadroTexto">
          <a:extLst>
            <a:ext uri="{FF2B5EF4-FFF2-40B4-BE49-F238E27FC236}">
              <a16:creationId xmlns:a16="http://schemas.microsoft.com/office/drawing/2014/main" xmlns=""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7" name="237 CuadroTexto">
          <a:extLst>
            <a:ext uri="{FF2B5EF4-FFF2-40B4-BE49-F238E27FC236}">
              <a16:creationId xmlns:a16="http://schemas.microsoft.com/office/drawing/2014/main" xmlns=""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8" name="238 CuadroTexto">
          <a:extLst>
            <a:ext uri="{FF2B5EF4-FFF2-40B4-BE49-F238E27FC236}">
              <a16:creationId xmlns:a16="http://schemas.microsoft.com/office/drawing/2014/main" xmlns=""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9" name="239 CuadroTexto">
          <a:extLst>
            <a:ext uri="{FF2B5EF4-FFF2-40B4-BE49-F238E27FC236}">
              <a16:creationId xmlns:a16="http://schemas.microsoft.com/office/drawing/2014/main" xmlns=""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0" name="240 CuadroTexto">
          <a:extLst>
            <a:ext uri="{FF2B5EF4-FFF2-40B4-BE49-F238E27FC236}">
              <a16:creationId xmlns:a16="http://schemas.microsoft.com/office/drawing/2014/main" xmlns=""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1" name="241 CuadroTexto">
          <a:extLst>
            <a:ext uri="{FF2B5EF4-FFF2-40B4-BE49-F238E27FC236}">
              <a16:creationId xmlns:a16="http://schemas.microsoft.com/office/drawing/2014/main" xmlns=""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2" name="242 CuadroTexto">
          <a:extLst>
            <a:ext uri="{FF2B5EF4-FFF2-40B4-BE49-F238E27FC236}">
              <a16:creationId xmlns:a16="http://schemas.microsoft.com/office/drawing/2014/main" xmlns=""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3" name="243 CuadroTexto">
          <a:extLst>
            <a:ext uri="{FF2B5EF4-FFF2-40B4-BE49-F238E27FC236}">
              <a16:creationId xmlns:a16="http://schemas.microsoft.com/office/drawing/2014/main" xmlns=""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4" name="244 CuadroTexto">
          <a:extLst>
            <a:ext uri="{FF2B5EF4-FFF2-40B4-BE49-F238E27FC236}">
              <a16:creationId xmlns:a16="http://schemas.microsoft.com/office/drawing/2014/main" xmlns=""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5" name="245 CuadroTexto">
          <a:extLst>
            <a:ext uri="{FF2B5EF4-FFF2-40B4-BE49-F238E27FC236}">
              <a16:creationId xmlns:a16="http://schemas.microsoft.com/office/drawing/2014/main" xmlns=""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6" name="246 CuadroTexto">
          <a:extLst>
            <a:ext uri="{FF2B5EF4-FFF2-40B4-BE49-F238E27FC236}">
              <a16:creationId xmlns:a16="http://schemas.microsoft.com/office/drawing/2014/main" xmlns=""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7" name="247 CuadroTexto">
          <a:extLst>
            <a:ext uri="{FF2B5EF4-FFF2-40B4-BE49-F238E27FC236}">
              <a16:creationId xmlns:a16="http://schemas.microsoft.com/office/drawing/2014/main" xmlns=""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8" name="248 CuadroTexto">
          <a:extLst>
            <a:ext uri="{FF2B5EF4-FFF2-40B4-BE49-F238E27FC236}">
              <a16:creationId xmlns:a16="http://schemas.microsoft.com/office/drawing/2014/main" xmlns=""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9" name="249 CuadroTexto">
          <a:extLst>
            <a:ext uri="{FF2B5EF4-FFF2-40B4-BE49-F238E27FC236}">
              <a16:creationId xmlns:a16="http://schemas.microsoft.com/office/drawing/2014/main" xmlns=""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0" name="250 CuadroTexto">
          <a:extLst>
            <a:ext uri="{FF2B5EF4-FFF2-40B4-BE49-F238E27FC236}">
              <a16:creationId xmlns:a16="http://schemas.microsoft.com/office/drawing/2014/main" xmlns=""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1" name="251 CuadroTexto">
          <a:extLst>
            <a:ext uri="{FF2B5EF4-FFF2-40B4-BE49-F238E27FC236}">
              <a16:creationId xmlns:a16="http://schemas.microsoft.com/office/drawing/2014/main" xmlns=""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2" name="252 CuadroTexto">
          <a:extLst>
            <a:ext uri="{FF2B5EF4-FFF2-40B4-BE49-F238E27FC236}">
              <a16:creationId xmlns:a16="http://schemas.microsoft.com/office/drawing/2014/main" xmlns=""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3" name="253 CuadroTexto">
          <a:extLst>
            <a:ext uri="{FF2B5EF4-FFF2-40B4-BE49-F238E27FC236}">
              <a16:creationId xmlns:a16="http://schemas.microsoft.com/office/drawing/2014/main" xmlns=""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4" name="254 CuadroTexto">
          <a:extLst>
            <a:ext uri="{FF2B5EF4-FFF2-40B4-BE49-F238E27FC236}">
              <a16:creationId xmlns:a16="http://schemas.microsoft.com/office/drawing/2014/main" xmlns=""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5" name="255 CuadroTexto">
          <a:extLst>
            <a:ext uri="{FF2B5EF4-FFF2-40B4-BE49-F238E27FC236}">
              <a16:creationId xmlns:a16="http://schemas.microsoft.com/office/drawing/2014/main" xmlns=""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6" name="256 CuadroTexto">
          <a:extLst>
            <a:ext uri="{FF2B5EF4-FFF2-40B4-BE49-F238E27FC236}">
              <a16:creationId xmlns:a16="http://schemas.microsoft.com/office/drawing/2014/main" xmlns=""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7" name="257 CuadroTexto">
          <a:extLst>
            <a:ext uri="{FF2B5EF4-FFF2-40B4-BE49-F238E27FC236}">
              <a16:creationId xmlns:a16="http://schemas.microsoft.com/office/drawing/2014/main" xmlns=""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8" name="258 CuadroTexto">
          <a:extLst>
            <a:ext uri="{FF2B5EF4-FFF2-40B4-BE49-F238E27FC236}">
              <a16:creationId xmlns:a16="http://schemas.microsoft.com/office/drawing/2014/main" xmlns=""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9" name="259 CuadroTexto">
          <a:extLst>
            <a:ext uri="{FF2B5EF4-FFF2-40B4-BE49-F238E27FC236}">
              <a16:creationId xmlns:a16="http://schemas.microsoft.com/office/drawing/2014/main" xmlns=""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0" name="260 CuadroTexto">
          <a:extLst>
            <a:ext uri="{FF2B5EF4-FFF2-40B4-BE49-F238E27FC236}">
              <a16:creationId xmlns:a16="http://schemas.microsoft.com/office/drawing/2014/main" xmlns=""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1" name="261 CuadroTexto">
          <a:extLst>
            <a:ext uri="{FF2B5EF4-FFF2-40B4-BE49-F238E27FC236}">
              <a16:creationId xmlns:a16="http://schemas.microsoft.com/office/drawing/2014/main" xmlns=""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2" name="262 CuadroTexto">
          <a:extLst>
            <a:ext uri="{FF2B5EF4-FFF2-40B4-BE49-F238E27FC236}">
              <a16:creationId xmlns:a16="http://schemas.microsoft.com/office/drawing/2014/main" xmlns=""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3" name="263 CuadroTexto">
          <a:extLst>
            <a:ext uri="{FF2B5EF4-FFF2-40B4-BE49-F238E27FC236}">
              <a16:creationId xmlns:a16="http://schemas.microsoft.com/office/drawing/2014/main" xmlns=""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4" name="264 CuadroTexto">
          <a:extLst>
            <a:ext uri="{FF2B5EF4-FFF2-40B4-BE49-F238E27FC236}">
              <a16:creationId xmlns:a16="http://schemas.microsoft.com/office/drawing/2014/main" xmlns=""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5" name="265 CuadroTexto">
          <a:extLst>
            <a:ext uri="{FF2B5EF4-FFF2-40B4-BE49-F238E27FC236}">
              <a16:creationId xmlns:a16="http://schemas.microsoft.com/office/drawing/2014/main" xmlns=""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6" name="266 CuadroTexto">
          <a:extLst>
            <a:ext uri="{FF2B5EF4-FFF2-40B4-BE49-F238E27FC236}">
              <a16:creationId xmlns:a16="http://schemas.microsoft.com/office/drawing/2014/main" xmlns=""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7" name="267 CuadroTexto">
          <a:extLst>
            <a:ext uri="{FF2B5EF4-FFF2-40B4-BE49-F238E27FC236}">
              <a16:creationId xmlns:a16="http://schemas.microsoft.com/office/drawing/2014/main" xmlns=""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8" name="268 CuadroTexto">
          <a:extLst>
            <a:ext uri="{FF2B5EF4-FFF2-40B4-BE49-F238E27FC236}">
              <a16:creationId xmlns:a16="http://schemas.microsoft.com/office/drawing/2014/main" xmlns="" id="{00000000-0008-0000-2000-0000A2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9" name="269 CuadroTexto">
          <a:extLst>
            <a:ext uri="{FF2B5EF4-FFF2-40B4-BE49-F238E27FC236}">
              <a16:creationId xmlns:a16="http://schemas.microsoft.com/office/drawing/2014/main" xmlns="" id="{00000000-0008-0000-2000-0000A3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0" name="270 CuadroTexto">
          <a:extLst>
            <a:ext uri="{FF2B5EF4-FFF2-40B4-BE49-F238E27FC236}">
              <a16:creationId xmlns:a16="http://schemas.microsoft.com/office/drawing/2014/main" xmlns="" id="{00000000-0008-0000-2000-0000A4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1" name="271 CuadroTexto">
          <a:extLst>
            <a:ext uri="{FF2B5EF4-FFF2-40B4-BE49-F238E27FC236}">
              <a16:creationId xmlns:a16="http://schemas.microsoft.com/office/drawing/2014/main" xmlns="" id="{00000000-0008-0000-2000-0000A5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2" name="272 CuadroTexto">
          <a:extLst>
            <a:ext uri="{FF2B5EF4-FFF2-40B4-BE49-F238E27FC236}">
              <a16:creationId xmlns:a16="http://schemas.microsoft.com/office/drawing/2014/main" xmlns="" id="{00000000-0008-0000-2000-0000A6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3" name="273 CuadroTexto">
          <a:extLst>
            <a:ext uri="{FF2B5EF4-FFF2-40B4-BE49-F238E27FC236}">
              <a16:creationId xmlns:a16="http://schemas.microsoft.com/office/drawing/2014/main" xmlns="" id="{00000000-0008-0000-2000-0000A7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4" name="274 CuadroTexto">
          <a:extLst>
            <a:ext uri="{FF2B5EF4-FFF2-40B4-BE49-F238E27FC236}">
              <a16:creationId xmlns:a16="http://schemas.microsoft.com/office/drawing/2014/main" xmlns="" id="{00000000-0008-0000-2000-0000A8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5" name="275 CuadroTexto">
          <a:extLst>
            <a:ext uri="{FF2B5EF4-FFF2-40B4-BE49-F238E27FC236}">
              <a16:creationId xmlns:a16="http://schemas.microsoft.com/office/drawing/2014/main" xmlns="" id="{00000000-0008-0000-2000-0000A9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6" name="276 CuadroTexto">
          <a:extLst>
            <a:ext uri="{FF2B5EF4-FFF2-40B4-BE49-F238E27FC236}">
              <a16:creationId xmlns:a16="http://schemas.microsoft.com/office/drawing/2014/main" xmlns="" id="{00000000-0008-0000-2000-0000AA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7" name="277 CuadroTexto">
          <a:extLst>
            <a:ext uri="{FF2B5EF4-FFF2-40B4-BE49-F238E27FC236}">
              <a16:creationId xmlns:a16="http://schemas.microsoft.com/office/drawing/2014/main" xmlns="" id="{00000000-0008-0000-2000-0000AB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8" name="278 CuadroTexto">
          <a:extLst>
            <a:ext uri="{FF2B5EF4-FFF2-40B4-BE49-F238E27FC236}">
              <a16:creationId xmlns:a16="http://schemas.microsoft.com/office/drawing/2014/main" xmlns="" id="{00000000-0008-0000-2000-0000AC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9" name="279 CuadroTexto">
          <a:extLst>
            <a:ext uri="{FF2B5EF4-FFF2-40B4-BE49-F238E27FC236}">
              <a16:creationId xmlns:a16="http://schemas.microsoft.com/office/drawing/2014/main" xmlns="" id="{00000000-0008-0000-2000-0000AD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0" name="280 CuadroTexto">
          <a:extLst>
            <a:ext uri="{FF2B5EF4-FFF2-40B4-BE49-F238E27FC236}">
              <a16:creationId xmlns:a16="http://schemas.microsoft.com/office/drawing/2014/main" xmlns="" id="{00000000-0008-0000-2000-0000AE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1" name="281 CuadroTexto">
          <a:extLst>
            <a:ext uri="{FF2B5EF4-FFF2-40B4-BE49-F238E27FC236}">
              <a16:creationId xmlns:a16="http://schemas.microsoft.com/office/drawing/2014/main" xmlns="" id="{00000000-0008-0000-2000-0000AF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2" name="282 CuadroTexto">
          <a:extLst>
            <a:ext uri="{FF2B5EF4-FFF2-40B4-BE49-F238E27FC236}">
              <a16:creationId xmlns:a16="http://schemas.microsoft.com/office/drawing/2014/main" xmlns="" id="{00000000-0008-0000-2000-0000B0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3" name="283 CuadroTexto">
          <a:extLst>
            <a:ext uri="{FF2B5EF4-FFF2-40B4-BE49-F238E27FC236}">
              <a16:creationId xmlns:a16="http://schemas.microsoft.com/office/drawing/2014/main" xmlns="" id="{00000000-0008-0000-2000-0000B1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4" name="284 CuadroTexto">
          <a:extLst>
            <a:ext uri="{FF2B5EF4-FFF2-40B4-BE49-F238E27FC236}">
              <a16:creationId xmlns:a16="http://schemas.microsoft.com/office/drawing/2014/main" xmlns="" id="{00000000-0008-0000-2000-0000B2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5" name="285 CuadroTexto">
          <a:extLst>
            <a:ext uri="{FF2B5EF4-FFF2-40B4-BE49-F238E27FC236}">
              <a16:creationId xmlns:a16="http://schemas.microsoft.com/office/drawing/2014/main" xmlns=""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6" name="286 CuadroTexto">
          <a:extLst>
            <a:ext uri="{FF2B5EF4-FFF2-40B4-BE49-F238E27FC236}">
              <a16:creationId xmlns:a16="http://schemas.microsoft.com/office/drawing/2014/main" xmlns=""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7" name="287 CuadroTexto">
          <a:extLst>
            <a:ext uri="{FF2B5EF4-FFF2-40B4-BE49-F238E27FC236}">
              <a16:creationId xmlns:a16="http://schemas.microsoft.com/office/drawing/2014/main" xmlns=""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8" name="288 CuadroTexto">
          <a:extLst>
            <a:ext uri="{FF2B5EF4-FFF2-40B4-BE49-F238E27FC236}">
              <a16:creationId xmlns:a16="http://schemas.microsoft.com/office/drawing/2014/main" xmlns=""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9" name="289 CuadroTexto">
          <a:extLst>
            <a:ext uri="{FF2B5EF4-FFF2-40B4-BE49-F238E27FC236}">
              <a16:creationId xmlns:a16="http://schemas.microsoft.com/office/drawing/2014/main" xmlns=""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0" name="290 CuadroTexto">
          <a:extLst>
            <a:ext uri="{FF2B5EF4-FFF2-40B4-BE49-F238E27FC236}">
              <a16:creationId xmlns:a16="http://schemas.microsoft.com/office/drawing/2014/main" xmlns=""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1" name="291 CuadroTexto">
          <a:extLst>
            <a:ext uri="{FF2B5EF4-FFF2-40B4-BE49-F238E27FC236}">
              <a16:creationId xmlns:a16="http://schemas.microsoft.com/office/drawing/2014/main" xmlns=""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2" name="292 CuadroTexto">
          <a:extLst>
            <a:ext uri="{FF2B5EF4-FFF2-40B4-BE49-F238E27FC236}">
              <a16:creationId xmlns:a16="http://schemas.microsoft.com/office/drawing/2014/main" xmlns=""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3" name="293 CuadroTexto">
          <a:extLst>
            <a:ext uri="{FF2B5EF4-FFF2-40B4-BE49-F238E27FC236}">
              <a16:creationId xmlns:a16="http://schemas.microsoft.com/office/drawing/2014/main" xmlns=""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4" name="294 CuadroTexto">
          <a:extLst>
            <a:ext uri="{FF2B5EF4-FFF2-40B4-BE49-F238E27FC236}">
              <a16:creationId xmlns:a16="http://schemas.microsoft.com/office/drawing/2014/main" xmlns=""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5" name="295 CuadroTexto">
          <a:extLst>
            <a:ext uri="{FF2B5EF4-FFF2-40B4-BE49-F238E27FC236}">
              <a16:creationId xmlns:a16="http://schemas.microsoft.com/office/drawing/2014/main" xmlns=""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6" name="296 CuadroTexto">
          <a:extLst>
            <a:ext uri="{FF2B5EF4-FFF2-40B4-BE49-F238E27FC236}">
              <a16:creationId xmlns:a16="http://schemas.microsoft.com/office/drawing/2014/main" xmlns=""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7" name="17 CuadroTexto">
          <a:extLst>
            <a:ext uri="{FF2B5EF4-FFF2-40B4-BE49-F238E27FC236}">
              <a16:creationId xmlns:a16="http://schemas.microsoft.com/office/drawing/2014/main" xmlns=""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8" name="90 CuadroTexto">
          <a:extLst>
            <a:ext uri="{FF2B5EF4-FFF2-40B4-BE49-F238E27FC236}">
              <a16:creationId xmlns:a16="http://schemas.microsoft.com/office/drawing/2014/main" xmlns="" id="{00000000-0008-0000-2000-0000C0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9" name="91 CuadroTexto">
          <a:extLst>
            <a:ext uri="{FF2B5EF4-FFF2-40B4-BE49-F238E27FC236}">
              <a16:creationId xmlns:a16="http://schemas.microsoft.com/office/drawing/2014/main" xmlns="" id="{00000000-0008-0000-2000-0000C1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0" name="92 CuadroTexto">
          <a:extLst>
            <a:ext uri="{FF2B5EF4-FFF2-40B4-BE49-F238E27FC236}">
              <a16:creationId xmlns:a16="http://schemas.microsoft.com/office/drawing/2014/main" xmlns="" id="{00000000-0008-0000-2000-0000C2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1" name="93 CuadroTexto">
          <a:extLst>
            <a:ext uri="{FF2B5EF4-FFF2-40B4-BE49-F238E27FC236}">
              <a16:creationId xmlns:a16="http://schemas.microsoft.com/office/drawing/2014/main" xmlns="" id="{00000000-0008-0000-2000-0000C3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2" name="94 CuadroTexto">
          <a:extLst>
            <a:ext uri="{FF2B5EF4-FFF2-40B4-BE49-F238E27FC236}">
              <a16:creationId xmlns:a16="http://schemas.microsoft.com/office/drawing/2014/main" xmlns="" id="{00000000-0008-0000-2000-0000C4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3" name="95 CuadroTexto">
          <a:extLst>
            <a:ext uri="{FF2B5EF4-FFF2-40B4-BE49-F238E27FC236}">
              <a16:creationId xmlns:a16="http://schemas.microsoft.com/office/drawing/2014/main" xmlns="" id="{00000000-0008-0000-2000-0000C5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4" name="96 CuadroTexto">
          <a:extLst>
            <a:ext uri="{FF2B5EF4-FFF2-40B4-BE49-F238E27FC236}">
              <a16:creationId xmlns:a16="http://schemas.microsoft.com/office/drawing/2014/main" xmlns="" id="{00000000-0008-0000-2000-0000C6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5" name="97 CuadroTexto">
          <a:extLst>
            <a:ext uri="{FF2B5EF4-FFF2-40B4-BE49-F238E27FC236}">
              <a16:creationId xmlns:a16="http://schemas.microsoft.com/office/drawing/2014/main" xmlns="" id="{00000000-0008-0000-2000-0000C7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6" name="98 CuadroTexto">
          <a:extLst>
            <a:ext uri="{FF2B5EF4-FFF2-40B4-BE49-F238E27FC236}">
              <a16:creationId xmlns:a16="http://schemas.microsoft.com/office/drawing/2014/main" xmlns="" id="{00000000-0008-0000-2000-0000C8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7" name="99 CuadroTexto">
          <a:extLst>
            <a:ext uri="{FF2B5EF4-FFF2-40B4-BE49-F238E27FC236}">
              <a16:creationId xmlns:a16="http://schemas.microsoft.com/office/drawing/2014/main" xmlns="" id="{00000000-0008-0000-2000-0000C9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8" name="100 CuadroTexto">
          <a:extLst>
            <a:ext uri="{FF2B5EF4-FFF2-40B4-BE49-F238E27FC236}">
              <a16:creationId xmlns:a16="http://schemas.microsoft.com/office/drawing/2014/main" xmlns="" id="{00000000-0008-0000-2000-0000CA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9" name="101 CuadroTexto">
          <a:extLst>
            <a:ext uri="{FF2B5EF4-FFF2-40B4-BE49-F238E27FC236}">
              <a16:creationId xmlns:a16="http://schemas.microsoft.com/office/drawing/2014/main" xmlns="" id="{00000000-0008-0000-2000-0000CB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0" name="118 CuadroTexto">
          <a:extLst>
            <a:ext uri="{FF2B5EF4-FFF2-40B4-BE49-F238E27FC236}">
              <a16:creationId xmlns:a16="http://schemas.microsoft.com/office/drawing/2014/main" xmlns=""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1" name="119 CuadroTexto">
          <a:extLst>
            <a:ext uri="{FF2B5EF4-FFF2-40B4-BE49-F238E27FC236}">
              <a16:creationId xmlns:a16="http://schemas.microsoft.com/office/drawing/2014/main" xmlns=""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2" name="120 CuadroTexto">
          <a:extLst>
            <a:ext uri="{FF2B5EF4-FFF2-40B4-BE49-F238E27FC236}">
              <a16:creationId xmlns:a16="http://schemas.microsoft.com/office/drawing/2014/main" xmlns=""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3" name="121 CuadroTexto">
          <a:extLst>
            <a:ext uri="{FF2B5EF4-FFF2-40B4-BE49-F238E27FC236}">
              <a16:creationId xmlns:a16="http://schemas.microsoft.com/office/drawing/2014/main" xmlns=""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4" name="122 CuadroTexto">
          <a:extLst>
            <a:ext uri="{FF2B5EF4-FFF2-40B4-BE49-F238E27FC236}">
              <a16:creationId xmlns:a16="http://schemas.microsoft.com/office/drawing/2014/main" xmlns=""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5" name="123 CuadroTexto">
          <a:extLst>
            <a:ext uri="{FF2B5EF4-FFF2-40B4-BE49-F238E27FC236}">
              <a16:creationId xmlns:a16="http://schemas.microsoft.com/office/drawing/2014/main" xmlns=""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6" name="124 CuadroTexto">
          <a:extLst>
            <a:ext uri="{FF2B5EF4-FFF2-40B4-BE49-F238E27FC236}">
              <a16:creationId xmlns:a16="http://schemas.microsoft.com/office/drawing/2014/main" xmlns=""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7" name="125 CuadroTexto">
          <a:extLst>
            <a:ext uri="{FF2B5EF4-FFF2-40B4-BE49-F238E27FC236}">
              <a16:creationId xmlns:a16="http://schemas.microsoft.com/office/drawing/2014/main" xmlns=""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8" name="143 CuadroTexto">
          <a:extLst>
            <a:ext uri="{FF2B5EF4-FFF2-40B4-BE49-F238E27FC236}">
              <a16:creationId xmlns:a16="http://schemas.microsoft.com/office/drawing/2014/main" xmlns=""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9" name="144 CuadroTexto">
          <a:extLst>
            <a:ext uri="{FF2B5EF4-FFF2-40B4-BE49-F238E27FC236}">
              <a16:creationId xmlns:a16="http://schemas.microsoft.com/office/drawing/2014/main" xmlns=""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0" name="145 CuadroTexto">
          <a:extLst>
            <a:ext uri="{FF2B5EF4-FFF2-40B4-BE49-F238E27FC236}">
              <a16:creationId xmlns:a16="http://schemas.microsoft.com/office/drawing/2014/main" xmlns=""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1" name="146 CuadroTexto">
          <a:extLst>
            <a:ext uri="{FF2B5EF4-FFF2-40B4-BE49-F238E27FC236}">
              <a16:creationId xmlns:a16="http://schemas.microsoft.com/office/drawing/2014/main" xmlns=""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2" name="147 CuadroTexto">
          <a:extLst>
            <a:ext uri="{FF2B5EF4-FFF2-40B4-BE49-F238E27FC236}">
              <a16:creationId xmlns:a16="http://schemas.microsoft.com/office/drawing/2014/main" xmlns=""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3" name="148 CuadroTexto">
          <a:extLst>
            <a:ext uri="{FF2B5EF4-FFF2-40B4-BE49-F238E27FC236}">
              <a16:creationId xmlns:a16="http://schemas.microsoft.com/office/drawing/2014/main" xmlns=""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4" name="149 CuadroTexto">
          <a:extLst>
            <a:ext uri="{FF2B5EF4-FFF2-40B4-BE49-F238E27FC236}">
              <a16:creationId xmlns:a16="http://schemas.microsoft.com/office/drawing/2014/main" xmlns=""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5" name="150 CuadroTexto">
          <a:extLst>
            <a:ext uri="{FF2B5EF4-FFF2-40B4-BE49-F238E27FC236}">
              <a16:creationId xmlns:a16="http://schemas.microsoft.com/office/drawing/2014/main" xmlns=""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6" name="151 CuadroTexto">
          <a:extLst>
            <a:ext uri="{FF2B5EF4-FFF2-40B4-BE49-F238E27FC236}">
              <a16:creationId xmlns:a16="http://schemas.microsoft.com/office/drawing/2014/main" xmlns=""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7" name="152 CuadroTexto">
          <a:extLst>
            <a:ext uri="{FF2B5EF4-FFF2-40B4-BE49-F238E27FC236}">
              <a16:creationId xmlns:a16="http://schemas.microsoft.com/office/drawing/2014/main" xmlns=""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8" name="153 CuadroTexto">
          <a:extLst>
            <a:ext uri="{FF2B5EF4-FFF2-40B4-BE49-F238E27FC236}">
              <a16:creationId xmlns:a16="http://schemas.microsoft.com/office/drawing/2014/main" xmlns=""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9" name="154 CuadroTexto">
          <a:extLst>
            <a:ext uri="{FF2B5EF4-FFF2-40B4-BE49-F238E27FC236}">
              <a16:creationId xmlns:a16="http://schemas.microsoft.com/office/drawing/2014/main" xmlns=""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0" name="155 CuadroTexto">
          <a:extLst>
            <a:ext uri="{FF2B5EF4-FFF2-40B4-BE49-F238E27FC236}">
              <a16:creationId xmlns:a16="http://schemas.microsoft.com/office/drawing/2014/main" xmlns=""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1" name="156 CuadroTexto">
          <a:extLst>
            <a:ext uri="{FF2B5EF4-FFF2-40B4-BE49-F238E27FC236}">
              <a16:creationId xmlns:a16="http://schemas.microsoft.com/office/drawing/2014/main" xmlns=""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2" name="157 CuadroTexto">
          <a:extLst>
            <a:ext uri="{FF2B5EF4-FFF2-40B4-BE49-F238E27FC236}">
              <a16:creationId xmlns:a16="http://schemas.microsoft.com/office/drawing/2014/main" xmlns=""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3" name="158 CuadroTexto">
          <a:extLst>
            <a:ext uri="{FF2B5EF4-FFF2-40B4-BE49-F238E27FC236}">
              <a16:creationId xmlns:a16="http://schemas.microsoft.com/office/drawing/2014/main" xmlns=""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4" name="159 CuadroTexto">
          <a:extLst>
            <a:ext uri="{FF2B5EF4-FFF2-40B4-BE49-F238E27FC236}">
              <a16:creationId xmlns:a16="http://schemas.microsoft.com/office/drawing/2014/main" xmlns=""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5" name="160 CuadroTexto">
          <a:extLst>
            <a:ext uri="{FF2B5EF4-FFF2-40B4-BE49-F238E27FC236}">
              <a16:creationId xmlns:a16="http://schemas.microsoft.com/office/drawing/2014/main" xmlns=""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6" name="161 CuadroTexto">
          <a:extLst>
            <a:ext uri="{FF2B5EF4-FFF2-40B4-BE49-F238E27FC236}">
              <a16:creationId xmlns:a16="http://schemas.microsoft.com/office/drawing/2014/main" xmlns=""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7" name="162 CuadroTexto">
          <a:extLst>
            <a:ext uri="{FF2B5EF4-FFF2-40B4-BE49-F238E27FC236}">
              <a16:creationId xmlns:a16="http://schemas.microsoft.com/office/drawing/2014/main" xmlns=""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8" name="163 CuadroTexto">
          <a:extLst>
            <a:ext uri="{FF2B5EF4-FFF2-40B4-BE49-F238E27FC236}">
              <a16:creationId xmlns:a16="http://schemas.microsoft.com/office/drawing/2014/main" xmlns=""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9" name="164 CuadroTexto">
          <a:extLst>
            <a:ext uri="{FF2B5EF4-FFF2-40B4-BE49-F238E27FC236}">
              <a16:creationId xmlns:a16="http://schemas.microsoft.com/office/drawing/2014/main" xmlns=""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0" name="165 CuadroTexto">
          <a:extLst>
            <a:ext uri="{FF2B5EF4-FFF2-40B4-BE49-F238E27FC236}">
              <a16:creationId xmlns:a16="http://schemas.microsoft.com/office/drawing/2014/main" xmlns=""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1" name="166 CuadroTexto">
          <a:extLst>
            <a:ext uri="{FF2B5EF4-FFF2-40B4-BE49-F238E27FC236}">
              <a16:creationId xmlns:a16="http://schemas.microsoft.com/office/drawing/2014/main" xmlns=""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2" name="167 CuadroTexto">
          <a:extLst>
            <a:ext uri="{FF2B5EF4-FFF2-40B4-BE49-F238E27FC236}">
              <a16:creationId xmlns:a16="http://schemas.microsoft.com/office/drawing/2014/main" xmlns=""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3" name="168 CuadroTexto">
          <a:extLst>
            <a:ext uri="{FF2B5EF4-FFF2-40B4-BE49-F238E27FC236}">
              <a16:creationId xmlns:a16="http://schemas.microsoft.com/office/drawing/2014/main" xmlns=""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4" name="169 CuadroTexto">
          <a:extLst>
            <a:ext uri="{FF2B5EF4-FFF2-40B4-BE49-F238E27FC236}">
              <a16:creationId xmlns:a16="http://schemas.microsoft.com/office/drawing/2014/main" xmlns=""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5" name="170 CuadroTexto">
          <a:extLst>
            <a:ext uri="{FF2B5EF4-FFF2-40B4-BE49-F238E27FC236}">
              <a16:creationId xmlns:a16="http://schemas.microsoft.com/office/drawing/2014/main" xmlns=""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6" name="171 CuadroTexto">
          <a:extLst>
            <a:ext uri="{FF2B5EF4-FFF2-40B4-BE49-F238E27FC236}">
              <a16:creationId xmlns:a16="http://schemas.microsoft.com/office/drawing/2014/main" xmlns=""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7" name="172 CuadroTexto">
          <a:extLst>
            <a:ext uri="{FF2B5EF4-FFF2-40B4-BE49-F238E27FC236}">
              <a16:creationId xmlns:a16="http://schemas.microsoft.com/office/drawing/2014/main" xmlns=""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8" name="173 CuadroTexto">
          <a:extLst>
            <a:ext uri="{FF2B5EF4-FFF2-40B4-BE49-F238E27FC236}">
              <a16:creationId xmlns:a16="http://schemas.microsoft.com/office/drawing/2014/main" xmlns=""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9" name="174 CuadroTexto">
          <a:extLst>
            <a:ext uri="{FF2B5EF4-FFF2-40B4-BE49-F238E27FC236}">
              <a16:creationId xmlns:a16="http://schemas.microsoft.com/office/drawing/2014/main" xmlns=""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0" name="175 CuadroTexto">
          <a:extLst>
            <a:ext uri="{FF2B5EF4-FFF2-40B4-BE49-F238E27FC236}">
              <a16:creationId xmlns:a16="http://schemas.microsoft.com/office/drawing/2014/main" xmlns=""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1" name="176 CuadroTexto">
          <a:extLst>
            <a:ext uri="{FF2B5EF4-FFF2-40B4-BE49-F238E27FC236}">
              <a16:creationId xmlns:a16="http://schemas.microsoft.com/office/drawing/2014/main" xmlns=""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2" name="177 CuadroTexto">
          <a:extLst>
            <a:ext uri="{FF2B5EF4-FFF2-40B4-BE49-F238E27FC236}">
              <a16:creationId xmlns:a16="http://schemas.microsoft.com/office/drawing/2014/main" xmlns=""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3" name="178 CuadroTexto">
          <a:extLst>
            <a:ext uri="{FF2B5EF4-FFF2-40B4-BE49-F238E27FC236}">
              <a16:creationId xmlns:a16="http://schemas.microsoft.com/office/drawing/2014/main" xmlns=""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4" name="179 CuadroTexto">
          <a:extLst>
            <a:ext uri="{FF2B5EF4-FFF2-40B4-BE49-F238E27FC236}">
              <a16:creationId xmlns:a16="http://schemas.microsoft.com/office/drawing/2014/main" xmlns=""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5" name="180 CuadroTexto">
          <a:extLst>
            <a:ext uri="{FF2B5EF4-FFF2-40B4-BE49-F238E27FC236}">
              <a16:creationId xmlns:a16="http://schemas.microsoft.com/office/drawing/2014/main" xmlns=""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6" name="181 CuadroTexto">
          <a:extLst>
            <a:ext uri="{FF2B5EF4-FFF2-40B4-BE49-F238E27FC236}">
              <a16:creationId xmlns:a16="http://schemas.microsoft.com/office/drawing/2014/main" xmlns=""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7" name="182 CuadroTexto">
          <a:extLst>
            <a:ext uri="{FF2B5EF4-FFF2-40B4-BE49-F238E27FC236}">
              <a16:creationId xmlns:a16="http://schemas.microsoft.com/office/drawing/2014/main" xmlns=""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8" name="183 CuadroTexto">
          <a:extLst>
            <a:ext uri="{FF2B5EF4-FFF2-40B4-BE49-F238E27FC236}">
              <a16:creationId xmlns:a16="http://schemas.microsoft.com/office/drawing/2014/main" xmlns=""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9" name="184 CuadroTexto">
          <a:extLst>
            <a:ext uri="{FF2B5EF4-FFF2-40B4-BE49-F238E27FC236}">
              <a16:creationId xmlns:a16="http://schemas.microsoft.com/office/drawing/2014/main" xmlns=""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0" name="185 CuadroTexto">
          <a:extLst>
            <a:ext uri="{FF2B5EF4-FFF2-40B4-BE49-F238E27FC236}">
              <a16:creationId xmlns:a16="http://schemas.microsoft.com/office/drawing/2014/main" xmlns=""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1" name="186 CuadroTexto">
          <a:extLst>
            <a:ext uri="{FF2B5EF4-FFF2-40B4-BE49-F238E27FC236}">
              <a16:creationId xmlns:a16="http://schemas.microsoft.com/office/drawing/2014/main" xmlns=""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2" name="187 CuadroTexto">
          <a:extLst>
            <a:ext uri="{FF2B5EF4-FFF2-40B4-BE49-F238E27FC236}">
              <a16:creationId xmlns:a16="http://schemas.microsoft.com/office/drawing/2014/main" xmlns=""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3" name="188 CuadroTexto">
          <a:extLst>
            <a:ext uri="{FF2B5EF4-FFF2-40B4-BE49-F238E27FC236}">
              <a16:creationId xmlns:a16="http://schemas.microsoft.com/office/drawing/2014/main" xmlns=""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4" name="189 CuadroTexto">
          <a:extLst>
            <a:ext uri="{FF2B5EF4-FFF2-40B4-BE49-F238E27FC236}">
              <a16:creationId xmlns:a16="http://schemas.microsoft.com/office/drawing/2014/main" xmlns=""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5" name="190 CuadroTexto">
          <a:extLst>
            <a:ext uri="{FF2B5EF4-FFF2-40B4-BE49-F238E27FC236}">
              <a16:creationId xmlns:a16="http://schemas.microsoft.com/office/drawing/2014/main" xmlns=""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6" name="191 CuadroTexto">
          <a:extLst>
            <a:ext uri="{FF2B5EF4-FFF2-40B4-BE49-F238E27FC236}">
              <a16:creationId xmlns:a16="http://schemas.microsoft.com/office/drawing/2014/main" xmlns=""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7" name="192 CuadroTexto">
          <a:extLst>
            <a:ext uri="{FF2B5EF4-FFF2-40B4-BE49-F238E27FC236}">
              <a16:creationId xmlns:a16="http://schemas.microsoft.com/office/drawing/2014/main" xmlns=""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8" name="193 CuadroTexto">
          <a:extLst>
            <a:ext uri="{FF2B5EF4-FFF2-40B4-BE49-F238E27FC236}">
              <a16:creationId xmlns:a16="http://schemas.microsoft.com/office/drawing/2014/main" xmlns=""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9" name="194 CuadroTexto">
          <a:extLst>
            <a:ext uri="{FF2B5EF4-FFF2-40B4-BE49-F238E27FC236}">
              <a16:creationId xmlns:a16="http://schemas.microsoft.com/office/drawing/2014/main" xmlns=""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0" name="195 CuadroTexto">
          <a:extLst>
            <a:ext uri="{FF2B5EF4-FFF2-40B4-BE49-F238E27FC236}">
              <a16:creationId xmlns:a16="http://schemas.microsoft.com/office/drawing/2014/main" xmlns=""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1" name="196 CuadroTexto">
          <a:extLst>
            <a:ext uri="{FF2B5EF4-FFF2-40B4-BE49-F238E27FC236}">
              <a16:creationId xmlns:a16="http://schemas.microsoft.com/office/drawing/2014/main" xmlns=""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2" name="197 CuadroTexto">
          <a:extLst>
            <a:ext uri="{FF2B5EF4-FFF2-40B4-BE49-F238E27FC236}">
              <a16:creationId xmlns:a16="http://schemas.microsoft.com/office/drawing/2014/main" xmlns=""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3" name="198 CuadroTexto">
          <a:extLst>
            <a:ext uri="{FF2B5EF4-FFF2-40B4-BE49-F238E27FC236}">
              <a16:creationId xmlns:a16="http://schemas.microsoft.com/office/drawing/2014/main" xmlns=""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4" name="199 CuadroTexto">
          <a:extLst>
            <a:ext uri="{FF2B5EF4-FFF2-40B4-BE49-F238E27FC236}">
              <a16:creationId xmlns:a16="http://schemas.microsoft.com/office/drawing/2014/main" xmlns=""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5" name="200 CuadroTexto">
          <a:extLst>
            <a:ext uri="{FF2B5EF4-FFF2-40B4-BE49-F238E27FC236}">
              <a16:creationId xmlns:a16="http://schemas.microsoft.com/office/drawing/2014/main" xmlns=""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6" name="201 CuadroTexto">
          <a:extLst>
            <a:ext uri="{FF2B5EF4-FFF2-40B4-BE49-F238E27FC236}">
              <a16:creationId xmlns:a16="http://schemas.microsoft.com/office/drawing/2014/main" xmlns=""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7" name="202 CuadroTexto">
          <a:extLst>
            <a:ext uri="{FF2B5EF4-FFF2-40B4-BE49-F238E27FC236}">
              <a16:creationId xmlns:a16="http://schemas.microsoft.com/office/drawing/2014/main" xmlns=""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8" name="203 CuadroTexto">
          <a:extLst>
            <a:ext uri="{FF2B5EF4-FFF2-40B4-BE49-F238E27FC236}">
              <a16:creationId xmlns:a16="http://schemas.microsoft.com/office/drawing/2014/main" xmlns=""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9" name="204 CuadroTexto">
          <a:extLst>
            <a:ext uri="{FF2B5EF4-FFF2-40B4-BE49-F238E27FC236}">
              <a16:creationId xmlns:a16="http://schemas.microsoft.com/office/drawing/2014/main" xmlns=""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0" name="205 CuadroTexto">
          <a:extLst>
            <a:ext uri="{FF2B5EF4-FFF2-40B4-BE49-F238E27FC236}">
              <a16:creationId xmlns:a16="http://schemas.microsoft.com/office/drawing/2014/main" xmlns=""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1" name="206 CuadroTexto">
          <a:extLst>
            <a:ext uri="{FF2B5EF4-FFF2-40B4-BE49-F238E27FC236}">
              <a16:creationId xmlns:a16="http://schemas.microsoft.com/office/drawing/2014/main" xmlns=""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2" name="207 CuadroTexto">
          <a:extLst>
            <a:ext uri="{FF2B5EF4-FFF2-40B4-BE49-F238E27FC236}">
              <a16:creationId xmlns:a16="http://schemas.microsoft.com/office/drawing/2014/main" xmlns=""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3" name="208 CuadroTexto">
          <a:extLst>
            <a:ext uri="{FF2B5EF4-FFF2-40B4-BE49-F238E27FC236}">
              <a16:creationId xmlns:a16="http://schemas.microsoft.com/office/drawing/2014/main" xmlns=""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4" name="209 CuadroTexto">
          <a:extLst>
            <a:ext uri="{FF2B5EF4-FFF2-40B4-BE49-F238E27FC236}">
              <a16:creationId xmlns:a16="http://schemas.microsoft.com/office/drawing/2014/main" xmlns=""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5" name="210 CuadroTexto">
          <a:extLst>
            <a:ext uri="{FF2B5EF4-FFF2-40B4-BE49-F238E27FC236}">
              <a16:creationId xmlns:a16="http://schemas.microsoft.com/office/drawing/2014/main" xmlns=""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6" name="211 CuadroTexto">
          <a:extLst>
            <a:ext uri="{FF2B5EF4-FFF2-40B4-BE49-F238E27FC236}">
              <a16:creationId xmlns:a16="http://schemas.microsoft.com/office/drawing/2014/main" xmlns=""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7" name="212 CuadroTexto">
          <a:extLst>
            <a:ext uri="{FF2B5EF4-FFF2-40B4-BE49-F238E27FC236}">
              <a16:creationId xmlns:a16="http://schemas.microsoft.com/office/drawing/2014/main" xmlns=""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8" name="213 CuadroTexto">
          <a:extLst>
            <a:ext uri="{FF2B5EF4-FFF2-40B4-BE49-F238E27FC236}">
              <a16:creationId xmlns:a16="http://schemas.microsoft.com/office/drawing/2014/main" xmlns=""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9" name="214 CuadroTexto">
          <a:extLst>
            <a:ext uri="{FF2B5EF4-FFF2-40B4-BE49-F238E27FC236}">
              <a16:creationId xmlns:a16="http://schemas.microsoft.com/office/drawing/2014/main" xmlns=""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0" name="215 CuadroTexto">
          <a:extLst>
            <a:ext uri="{FF2B5EF4-FFF2-40B4-BE49-F238E27FC236}">
              <a16:creationId xmlns:a16="http://schemas.microsoft.com/office/drawing/2014/main" xmlns=""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1" name="216 CuadroTexto">
          <a:extLst>
            <a:ext uri="{FF2B5EF4-FFF2-40B4-BE49-F238E27FC236}">
              <a16:creationId xmlns:a16="http://schemas.microsoft.com/office/drawing/2014/main" xmlns=""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2" name="217 CuadroTexto">
          <a:extLst>
            <a:ext uri="{FF2B5EF4-FFF2-40B4-BE49-F238E27FC236}">
              <a16:creationId xmlns:a16="http://schemas.microsoft.com/office/drawing/2014/main" xmlns=""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3" name="218 CuadroTexto">
          <a:extLst>
            <a:ext uri="{FF2B5EF4-FFF2-40B4-BE49-F238E27FC236}">
              <a16:creationId xmlns:a16="http://schemas.microsoft.com/office/drawing/2014/main" xmlns=""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4" name="219 CuadroTexto">
          <a:extLst>
            <a:ext uri="{FF2B5EF4-FFF2-40B4-BE49-F238E27FC236}">
              <a16:creationId xmlns:a16="http://schemas.microsoft.com/office/drawing/2014/main" xmlns=""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5" name="220 CuadroTexto">
          <a:extLst>
            <a:ext uri="{FF2B5EF4-FFF2-40B4-BE49-F238E27FC236}">
              <a16:creationId xmlns:a16="http://schemas.microsoft.com/office/drawing/2014/main" xmlns=""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6" name="221 CuadroTexto">
          <a:extLst>
            <a:ext uri="{FF2B5EF4-FFF2-40B4-BE49-F238E27FC236}">
              <a16:creationId xmlns:a16="http://schemas.microsoft.com/office/drawing/2014/main" xmlns=""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7" name="222 CuadroTexto">
          <a:extLst>
            <a:ext uri="{FF2B5EF4-FFF2-40B4-BE49-F238E27FC236}">
              <a16:creationId xmlns:a16="http://schemas.microsoft.com/office/drawing/2014/main" xmlns=""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8" name="223 CuadroTexto">
          <a:extLst>
            <a:ext uri="{FF2B5EF4-FFF2-40B4-BE49-F238E27FC236}">
              <a16:creationId xmlns:a16="http://schemas.microsoft.com/office/drawing/2014/main" xmlns=""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9" name="224 CuadroTexto">
          <a:extLst>
            <a:ext uri="{FF2B5EF4-FFF2-40B4-BE49-F238E27FC236}">
              <a16:creationId xmlns:a16="http://schemas.microsoft.com/office/drawing/2014/main" xmlns=""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0" name="225 CuadroTexto">
          <a:extLst>
            <a:ext uri="{FF2B5EF4-FFF2-40B4-BE49-F238E27FC236}">
              <a16:creationId xmlns:a16="http://schemas.microsoft.com/office/drawing/2014/main" xmlns=""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1" name="226 CuadroTexto">
          <a:extLst>
            <a:ext uri="{FF2B5EF4-FFF2-40B4-BE49-F238E27FC236}">
              <a16:creationId xmlns:a16="http://schemas.microsoft.com/office/drawing/2014/main" xmlns=""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2" name="227 CuadroTexto">
          <a:extLst>
            <a:ext uri="{FF2B5EF4-FFF2-40B4-BE49-F238E27FC236}">
              <a16:creationId xmlns:a16="http://schemas.microsoft.com/office/drawing/2014/main" xmlns=""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3" name="228 CuadroTexto">
          <a:extLst>
            <a:ext uri="{FF2B5EF4-FFF2-40B4-BE49-F238E27FC236}">
              <a16:creationId xmlns:a16="http://schemas.microsoft.com/office/drawing/2014/main" xmlns=""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4" name="229 CuadroTexto">
          <a:extLst>
            <a:ext uri="{FF2B5EF4-FFF2-40B4-BE49-F238E27FC236}">
              <a16:creationId xmlns:a16="http://schemas.microsoft.com/office/drawing/2014/main" xmlns=""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5" name="230 CuadroTexto">
          <a:extLst>
            <a:ext uri="{FF2B5EF4-FFF2-40B4-BE49-F238E27FC236}">
              <a16:creationId xmlns:a16="http://schemas.microsoft.com/office/drawing/2014/main" xmlns=""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6" name="231 CuadroTexto">
          <a:extLst>
            <a:ext uri="{FF2B5EF4-FFF2-40B4-BE49-F238E27FC236}">
              <a16:creationId xmlns:a16="http://schemas.microsoft.com/office/drawing/2014/main" xmlns=""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7" name="232 CuadroTexto">
          <a:extLst>
            <a:ext uri="{FF2B5EF4-FFF2-40B4-BE49-F238E27FC236}">
              <a16:creationId xmlns:a16="http://schemas.microsoft.com/office/drawing/2014/main" xmlns=""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8" name="233 CuadroTexto">
          <a:extLst>
            <a:ext uri="{FF2B5EF4-FFF2-40B4-BE49-F238E27FC236}">
              <a16:creationId xmlns:a16="http://schemas.microsoft.com/office/drawing/2014/main" xmlns=""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9" name="234 CuadroTexto">
          <a:extLst>
            <a:ext uri="{FF2B5EF4-FFF2-40B4-BE49-F238E27FC236}">
              <a16:creationId xmlns:a16="http://schemas.microsoft.com/office/drawing/2014/main" xmlns=""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0" name="235 CuadroTexto">
          <a:extLst>
            <a:ext uri="{FF2B5EF4-FFF2-40B4-BE49-F238E27FC236}">
              <a16:creationId xmlns:a16="http://schemas.microsoft.com/office/drawing/2014/main" xmlns=""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1" name="236 CuadroTexto">
          <a:extLst>
            <a:ext uri="{FF2B5EF4-FFF2-40B4-BE49-F238E27FC236}">
              <a16:creationId xmlns:a16="http://schemas.microsoft.com/office/drawing/2014/main" xmlns=""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2" name="237 CuadroTexto">
          <a:extLst>
            <a:ext uri="{FF2B5EF4-FFF2-40B4-BE49-F238E27FC236}">
              <a16:creationId xmlns:a16="http://schemas.microsoft.com/office/drawing/2014/main" xmlns=""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3" name="238 CuadroTexto">
          <a:extLst>
            <a:ext uri="{FF2B5EF4-FFF2-40B4-BE49-F238E27FC236}">
              <a16:creationId xmlns:a16="http://schemas.microsoft.com/office/drawing/2014/main" xmlns=""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4" name="239 CuadroTexto">
          <a:extLst>
            <a:ext uri="{FF2B5EF4-FFF2-40B4-BE49-F238E27FC236}">
              <a16:creationId xmlns:a16="http://schemas.microsoft.com/office/drawing/2014/main" xmlns=""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5" name="240 CuadroTexto">
          <a:extLst>
            <a:ext uri="{FF2B5EF4-FFF2-40B4-BE49-F238E27FC236}">
              <a16:creationId xmlns:a16="http://schemas.microsoft.com/office/drawing/2014/main" xmlns=""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6" name="241 CuadroTexto">
          <a:extLst>
            <a:ext uri="{FF2B5EF4-FFF2-40B4-BE49-F238E27FC236}">
              <a16:creationId xmlns:a16="http://schemas.microsoft.com/office/drawing/2014/main" xmlns=""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7" name="242 CuadroTexto">
          <a:extLst>
            <a:ext uri="{FF2B5EF4-FFF2-40B4-BE49-F238E27FC236}">
              <a16:creationId xmlns:a16="http://schemas.microsoft.com/office/drawing/2014/main" xmlns=""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8" name="243 CuadroTexto">
          <a:extLst>
            <a:ext uri="{FF2B5EF4-FFF2-40B4-BE49-F238E27FC236}">
              <a16:creationId xmlns:a16="http://schemas.microsoft.com/office/drawing/2014/main" xmlns=""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9" name="244 CuadroTexto">
          <a:extLst>
            <a:ext uri="{FF2B5EF4-FFF2-40B4-BE49-F238E27FC236}">
              <a16:creationId xmlns:a16="http://schemas.microsoft.com/office/drawing/2014/main" xmlns=""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0" name="245 CuadroTexto">
          <a:extLst>
            <a:ext uri="{FF2B5EF4-FFF2-40B4-BE49-F238E27FC236}">
              <a16:creationId xmlns:a16="http://schemas.microsoft.com/office/drawing/2014/main" xmlns=""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1" name="246 CuadroTexto">
          <a:extLst>
            <a:ext uri="{FF2B5EF4-FFF2-40B4-BE49-F238E27FC236}">
              <a16:creationId xmlns:a16="http://schemas.microsoft.com/office/drawing/2014/main" xmlns=""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2" name="247 CuadroTexto">
          <a:extLst>
            <a:ext uri="{FF2B5EF4-FFF2-40B4-BE49-F238E27FC236}">
              <a16:creationId xmlns:a16="http://schemas.microsoft.com/office/drawing/2014/main" xmlns=""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3" name="248 CuadroTexto">
          <a:extLst>
            <a:ext uri="{FF2B5EF4-FFF2-40B4-BE49-F238E27FC236}">
              <a16:creationId xmlns:a16="http://schemas.microsoft.com/office/drawing/2014/main" xmlns=""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4" name="249 CuadroTexto">
          <a:extLst>
            <a:ext uri="{FF2B5EF4-FFF2-40B4-BE49-F238E27FC236}">
              <a16:creationId xmlns:a16="http://schemas.microsoft.com/office/drawing/2014/main" xmlns=""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5" name="250 CuadroTexto">
          <a:extLst>
            <a:ext uri="{FF2B5EF4-FFF2-40B4-BE49-F238E27FC236}">
              <a16:creationId xmlns:a16="http://schemas.microsoft.com/office/drawing/2014/main" xmlns=""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6" name="251 CuadroTexto">
          <a:extLst>
            <a:ext uri="{FF2B5EF4-FFF2-40B4-BE49-F238E27FC236}">
              <a16:creationId xmlns:a16="http://schemas.microsoft.com/office/drawing/2014/main" xmlns=""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7" name="252 CuadroTexto">
          <a:extLst>
            <a:ext uri="{FF2B5EF4-FFF2-40B4-BE49-F238E27FC236}">
              <a16:creationId xmlns:a16="http://schemas.microsoft.com/office/drawing/2014/main" xmlns=""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8" name="253 CuadroTexto">
          <a:extLst>
            <a:ext uri="{FF2B5EF4-FFF2-40B4-BE49-F238E27FC236}">
              <a16:creationId xmlns:a16="http://schemas.microsoft.com/office/drawing/2014/main" xmlns=""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9" name="254 CuadroTexto">
          <a:extLst>
            <a:ext uri="{FF2B5EF4-FFF2-40B4-BE49-F238E27FC236}">
              <a16:creationId xmlns:a16="http://schemas.microsoft.com/office/drawing/2014/main" xmlns=""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0" name="255 CuadroTexto">
          <a:extLst>
            <a:ext uri="{FF2B5EF4-FFF2-40B4-BE49-F238E27FC236}">
              <a16:creationId xmlns:a16="http://schemas.microsoft.com/office/drawing/2014/main" xmlns=""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1" name="256 CuadroTexto">
          <a:extLst>
            <a:ext uri="{FF2B5EF4-FFF2-40B4-BE49-F238E27FC236}">
              <a16:creationId xmlns:a16="http://schemas.microsoft.com/office/drawing/2014/main" xmlns=""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2" name="257 CuadroTexto">
          <a:extLst>
            <a:ext uri="{FF2B5EF4-FFF2-40B4-BE49-F238E27FC236}">
              <a16:creationId xmlns:a16="http://schemas.microsoft.com/office/drawing/2014/main" xmlns=""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3" name="258 CuadroTexto">
          <a:extLst>
            <a:ext uri="{FF2B5EF4-FFF2-40B4-BE49-F238E27FC236}">
              <a16:creationId xmlns:a16="http://schemas.microsoft.com/office/drawing/2014/main" xmlns=""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4" name="259 CuadroTexto">
          <a:extLst>
            <a:ext uri="{FF2B5EF4-FFF2-40B4-BE49-F238E27FC236}">
              <a16:creationId xmlns:a16="http://schemas.microsoft.com/office/drawing/2014/main" xmlns=""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5" name="260 CuadroTexto">
          <a:extLst>
            <a:ext uri="{FF2B5EF4-FFF2-40B4-BE49-F238E27FC236}">
              <a16:creationId xmlns:a16="http://schemas.microsoft.com/office/drawing/2014/main" xmlns=""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6" name="261 CuadroTexto">
          <a:extLst>
            <a:ext uri="{FF2B5EF4-FFF2-40B4-BE49-F238E27FC236}">
              <a16:creationId xmlns:a16="http://schemas.microsoft.com/office/drawing/2014/main" xmlns=""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7" name="262 CuadroTexto">
          <a:extLst>
            <a:ext uri="{FF2B5EF4-FFF2-40B4-BE49-F238E27FC236}">
              <a16:creationId xmlns:a16="http://schemas.microsoft.com/office/drawing/2014/main" xmlns=""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8" name="263 CuadroTexto">
          <a:extLst>
            <a:ext uri="{FF2B5EF4-FFF2-40B4-BE49-F238E27FC236}">
              <a16:creationId xmlns:a16="http://schemas.microsoft.com/office/drawing/2014/main" xmlns=""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9" name="264 CuadroTexto">
          <a:extLst>
            <a:ext uri="{FF2B5EF4-FFF2-40B4-BE49-F238E27FC236}">
              <a16:creationId xmlns:a16="http://schemas.microsoft.com/office/drawing/2014/main" xmlns=""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0" name="265 CuadroTexto">
          <a:extLst>
            <a:ext uri="{FF2B5EF4-FFF2-40B4-BE49-F238E27FC236}">
              <a16:creationId xmlns:a16="http://schemas.microsoft.com/office/drawing/2014/main" xmlns=""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1" name="266 CuadroTexto">
          <a:extLst>
            <a:ext uri="{FF2B5EF4-FFF2-40B4-BE49-F238E27FC236}">
              <a16:creationId xmlns:a16="http://schemas.microsoft.com/office/drawing/2014/main" xmlns=""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2" name="267 CuadroTexto">
          <a:extLst>
            <a:ext uri="{FF2B5EF4-FFF2-40B4-BE49-F238E27FC236}">
              <a16:creationId xmlns:a16="http://schemas.microsoft.com/office/drawing/2014/main" xmlns=""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3" name="268 CuadroTexto">
          <a:extLst>
            <a:ext uri="{FF2B5EF4-FFF2-40B4-BE49-F238E27FC236}">
              <a16:creationId xmlns:a16="http://schemas.microsoft.com/office/drawing/2014/main" xmlns="" id="{00000000-0008-0000-2000-000051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4" name="269 CuadroTexto">
          <a:extLst>
            <a:ext uri="{FF2B5EF4-FFF2-40B4-BE49-F238E27FC236}">
              <a16:creationId xmlns:a16="http://schemas.microsoft.com/office/drawing/2014/main" xmlns="" id="{00000000-0008-0000-2000-000052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5" name="270 CuadroTexto">
          <a:extLst>
            <a:ext uri="{FF2B5EF4-FFF2-40B4-BE49-F238E27FC236}">
              <a16:creationId xmlns:a16="http://schemas.microsoft.com/office/drawing/2014/main" xmlns="" id="{00000000-0008-0000-2000-000053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6" name="271 CuadroTexto">
          <a:extLst>
            <a:ext uri="{FF2B5EF4-FFF2-40B4-BE49-F238E27FC236}">
              <a16:creationId xmlns:a16="http://schemas.microsoft.com/office/drawing/2014/main" xmlns="" id="{00000000-0008-0000-2000-000054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7" name="272 CuadroTexto">
          <a:extLst>
            <a:ext uri="{FF2B5EF4-FFF2-40B4-BE49-F238E27FC236}">
              <a16:creationId xmlns:a16="http://schemas.microsoft.com/office/drawing/2014/main" xmlns="" id="{00000000-0008-0000-2000-000055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8" name="273 CuadroTexto">
          <a:extLst>
            <a:ext uri="{FF2B5EF4-FFF2-40B4-BE49-F238E27FC236}">
              <a16:creationId xmlns:a16="http://schemas.microsoft.com/office/drawing/2014/main" xmlns="" id="{00000000-0008-0000-2000-000056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9" name="274 CuadroTexto">
          <a:extLst>
            <a:ext uri="{FF2B5EF4-FFF2-40B4-BE49-F238E27FC236}">
              <a16:creationId xmlns:a16="http://schemas.microsoft.com/office/drawing/2014/main" xmlns="" id="{00000000-0008-0000-2000-000057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0" name="275 CuadroTexto">
          <a:extLst>
            <a:ext uri="{FF2B5EF4-FFF2-40B4-BE49-F238E27FC236}">
              <a16:creationId xmlns:a16="http://schemas.microsoft.com/office/drawing/2014/main" xmlns="" id="{00000000-0008-0000-2000-000058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1" name="276 CuadroTexto">
          <a:extLst>
            <a:ext uri="{FF2B5EF4-FFF2-40B4-BE49-F238E27FC236}">
              <a16:creationId xmlns:a16="http://schemas.microsoft.com/office/drawing/2014/main" xmlns="" id="{00000000-0008-0000-2000-000059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2" name="277 CuadroTexto">
          <a:extLst>
            <a:ext uri="{FF2B5EF4-FFF2-40B4-BE49-F238E27FC236}">
              <a16:creationId xmlns:a16="http://schemas.microsoft.com/office/drawing/2014/main" xmlns="" id="{00000000-0008-0000-2000-00005A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3" name="278 CuadroTexto">
          <a:extLst>
            <a:ext uri="{FF2B5EF4-FFF2-40B4-BE49-F238E27FC236}">
              <a16:creationId xmlns:a16="http://schemas.microsoft.com/office/drawing/2014/main" xmlns="" id="{00000000-0008-0000-2000-00005B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4" name="279 CuadroTexto">
          <a:extLst>
            <a:ext uri="{FF2B5EF4-FFF2-40B4-BE49-F238E27FC236}">
              <a16:creationId xmlns:a16="http://schemas.microsoft.com/office/drawing/2014/main" xmlns="" id="{00000000-0008-0000-2000-00005C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5" name="280 CuadroTexto">
          <a:extLst>
            <a:ext uri="{FF2B5EF4-FFF2-40B4-BE49-F238E27FC236}">
              <a16:creationId xmlns:a16="http://schemas.microsoft.com/office/drawing/2014/main" xmlns="" id="{00000000-0008-0000-2000-00005D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6" name="281 CuadroTexto">
          <a:extLst>
            <a:ext uri="{FF2B5EF4-FFF2-40B4-BE49-F238E27FC236}">
              <a16:creationId xmlns:a16="http://schemas.microsoft.com/office/drawing/2014/main" xmlns="" id="{00000000-0008-0000-2000-00005E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7" name="282 CuadroTexto">
          <a:extLst>
            <a:ext uri="{FF2B5EF4-FFF2-40B4-BE49-F238E27FC236}">
              <a16:creationId xmlns:a16="http://schemas.microsoft.com/office/drawing/2014/main" xmlns="" id="{00000000-0008-0000-2000-00005F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8" name="283 CuadroTexto">
          <a:extLst>
            <a:ext uri="{FF2B5EF4-FFF2-40B4-BE49-F238E27FC236}">
              <a16:creationId xmlns:a16="http://schemas.microsoft.com/office/drawing/2014/main" xmlns="" id="{00000000-0008-0000-2000-000060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9" name="284 CuadroTexto">
          <a:extLst>
            <a:ext uri="{FF2B5EF4-FFF2-40B4-BE49-F238E27FC236}">
              <a16:creationId xmlns:a16="http://schemas.microsoft.com/office/drawing/2014/main" xmlns="" id="{00000000-0008-0000-2000-000061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0" name="285 CuadroTexto">
          <a:extLst>
            <a:ext uri="{FF2B5EF4-FFF2-40B4-BE49-F238E27FC236}">
              <a16:creationId xmlns:a16="http://schemas.microsoft.com/office/drawing/2014/main" xmlns=""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1" name="286 CuadroTexto">
          <a:extLst>
            <a:ext uri="{FF2B5EF4-FFF2-40B4-BE49-F238E27FC236}">
              <a16:creationId xmlns:a16="http://schemas.microsoft.com/office/drawing/2014/main" xmlns=""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2" name="287 CuadroTexto">
          <a:extLst>
            <a:ext uri="{FF2B5EF4-FFF2-40B4-BE49-F238E27FC236}">
              <a16:creationId xmlns:a16="http://schemas.microsoft.com/office/drawing/2014/main" xmlns=""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3" name="288 CuadroTexto">
          <a:extLst>
            <a:ext uri="{FF2B5EF4-FFF2-40B4-BE49-F238E27FC236}">
              <a16:creationId xmlns:a16="http://schemas.microsoft.com/office/drawing/2014/main" xmlns=""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4" name="289 CuadroTexto">
          <a:extLst>
            <a:ext uri="{FF2B5EF4-FFF2-40B4-BE49-F238E27FC236}">
              <a16:creationId xmlns:a16="http://schemas.microsoft.com/office/drawing/2014/main" xmlns=""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5" name="290 CuadroTexto">
          <a:extLst>
            <a:ext uri="{FF2B5EF4-FFF2-40B4-BE49-F238E27FC236}">
              <a16:creationId xmlns:a16="http://schemas.microsoft.com/office/drawing/2014/main" xmlns=""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6" name="291 CuadroTexto">
          <a:extLst>
            <a:ext uri="{FF2B5EF4-FFF2-40B4-BE49-F238E27FC236}">
              <a16:creationId xmlns:a16="http://schemas.microsoft.com/office/drawing/2014/main" xmlns=""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7" name="292 CuadroTexto">
          <a:extLst>
            <a:ext uri="{FF2B5EF4-FFF2-40B4-BE49-F238E27FC236}">
              <a16:creationId xmlns:a16="http://schemas.microsoft.com/office/drawing/2014/main" xmlns=""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8" name="293 CuadroTexto">
          <a:extLst>
            <a:ext uri="{FF2B5EF4-FFF2-40B4-BE49-F238E27FC236}">
              <a16:creationId xmlns:a16="http://schemas.microsoft.com/office/drawing/2014/main" xmlns=""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9" name="294 CuadroTexto">
          <a:extLst>
            <a:ext uri="{FF2B5EF4-FFF2-40B4-BE49-F238E27FC236}">
              <a16:creationId xmlns:a16="http://schemas.microsoft.com/office/drawing/2014/main" xmlns=""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0" name="295 CuadroTexto">
          <a:extLst>
            <a:ext uri="{FF2B5EF4-FFF2-40B4-BE49-F238E27FC236}">
              <a16:creationId xmlns:a16="http://schemas.microsoft.com/office/drawing/2014/main" xmlns=""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1" name="296 CuadroTexto">
          <a:extLst>
            <a:ext uri="{FF2B5EF4-FFF2-40B4-BE49-F238E27FC236}">
              <a16:creationId xmlns:a16="http://schemas.microsoft.com/office/drawing/2014/main" xmlns=""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2" name="298 CuadroTexto">
          <a:extLst>
            <a:ext uri="{FF2B5EF4-FFF2-40B4-BE49-F238E27FC236}">
              <a16:creationId xmlns:a16="http://schemas.microsoft.com/office/drawing/2014/main" xmlns="" id="{00000000-0008-0000-2000-00006E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3" name="299 CuadroTexto">
          <a:extLst>
            <a:ext uri="{FF2B5EF4-FFF2-40B4-BE49-F238E27FC236}">
              <a16:creationId xmlns:a16="http://schemas.microsoft.com/office/drawing/2014/main" xmlns="" id="{00000000-0008-0000-2000-00006F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4" name="300 CuadroTexto">
          <a:extLst>
            <a:ext uri="{FF2B5EF4-FFF2-40B4-BE49-F238E27FC236}">
              <a16:creationId xmlns:a16="http://schemas.microsoft.com/office/drawing/2014/main" xmlns="" id="{00000000-0008-0000-2000-000070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5" name="301 CuadroTexto">
          <a:extLst>
            <a:ext uri="{FF2B5EF4-FFF2-40B4-BE49-F238E27FC236}">
              <a16:creationId xmlns:a16="http://schemas.microsoft.com/office/drawing/2014/main" xmlns="" id="{00000000-0008-0000-2000-000071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6" name="302 CuadroTexto">
          <a:extLst>
            <a:ext uri="{FF2B5EF4-FFF2-40B4-BE49-F238E27FC236}">
              <a16:creationId xmlns:a16="http://schemas.microsoft.com/office/drawing/2014/main" xmlns="" id="{00000000-0008-0000-2000-000072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7" name="303 CuadroTexto">
          <a:extLst>
            <a:ext uri="{FF2B5EF4-FFF2-40B4-BE49-F238E27FC236}">
              <a16:creationId xmlns:a16="http://schemas.microsoft.com/office/drawing/2014/main" xmlns="" id="{00000000-0008-0000-2000-000073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8" name="304 CuadroTexto">
          <a:extLst>
            <a:ext uri="{FF2B5EF4-FFF2-40B4-BE49-F238E27FC236}">
              <a16:creationId xmlns:a16="http://schemas.microsoft.com/office/drawing/2014/main" xmlns="" id="{00000000-0008-0000-2000-000074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9" name="305 CuadroTexto">
          <a:extLst>
            <a:ext uri="{FF2B5EF4-FFF2-40B4-BE49-F238E27FC236}">
              <a16:creationId xmlns:a16="http://schemas.microsoft.com/office/drawing/2014/main" xmlns="" id="{00000000-0008-0000-2000-000075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0" name="452 CuadroTexto">
          <a:extLst>
            <a:ext uri="{FF2B5EF4-FFF2-40B4-BE49-F238E27FC236}">
              <a16:creationId xmlns:a16="http://schemas.microsoft.com/office/drawing/2014/main" xmlns="" id="{00000000-0008-0000-2000-000076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1" name="17 CuadroTexto">
          <a:extLst>
            <a:ext uri="{FF2B5EF4-FFF2-40B4-BE49-F238E27FC236}">
              <a16:creationId xmlns:a16="http://schemas.microsoft.com/office/drawing/2014/main" xmlns=""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2" name="90 CuadroTexto">
          <a:extLst>
            <a:ext uri="{FF2B5EF4-FFF2-40B4-BE49-F238E27FC236}">
              <a16:creationId xmlns:a16="http://schemas.microsoft.com/office/drawing/2014/main" xmlns="" id="{00000000-0008-0000-2000-000078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3" name="91 CuadroTexto">
          <a:extLst>
            <a:ext uri="{FF2B5EF4-FFF2-40B4-BE49-F238E27FC236}">
              <a16:creationId xmlns:a16="http://schemas.microsoft.com/office/drawing/2014/main" xmlns="" id="{00000000-0008-0000-2000-000079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4" name="92 CuadroTexto">
          <a:extLst>
            <a:ext uri="{FF2B5EF4-FFF2-40B4-BE49-F238E27FC236}">
              <a16:creationId xmlns:a16="http://schemas.microsoft.com/office/drawing/2014/main" xmlns="" id="{00000000-0008-0000-2000-00007A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5" name="93 CuadroTexto">
          <a:extLst>
            <a:ext uri="{FF2B5EF4-FFF2-40B4-BE49-F238E27FC236}">
              <a16:creationId xmlns:a16="http://schemas.microsoft.com/office/drawing/2014/main" xmlns="" id="{00000000-0008-0000-2000-00007B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6" name="94 CuadroTexto">
          <a:extLst>
            <a:ext uri="{FF2B5EF4-FFF2-40B4-BE49-F238E27FC236}">
              <a16:creationId xmlns:a16="http://schemas.microsoft.com/office/drawing/2014/main" xmlns="" id="{00000000-0008-0000-2000-00007C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7" name="95 CuadroTexto">
          <a:extLst>
            <a:ext uri="{FF2B5EF4-FFF2-40B4-BE49-F238E27FC236}">
              <a16:creationId xmlns:a16="http://schemas.microsoft.com/office/drawing/2014/main" xmlns="" id="{00000000-0008-0000-2000-00007D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8" name="96 CuadroTexto">
          <a:extLst>
            <a:ext uri="{FF2B5EF4-FFF2-40B4-BE49-F238E27FC236}">
              <a16:creationId xmlns:a16="http://schemas.microsoft.com/office/drawing/2014/main" xmlns="" id="{00000000-0008-0000-2000-00007E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9" name="97 CuadroTexto">
          <a:extLst>
            <a:ext uri="{FF2B5EF4-FFF2-40B4-BE49-F238E27FC236}">
              <a16:creationId xmlns:a16="http://schemas.microsoft.com/office/drawing/2014/main" xmlns="" id="{00000000-0008-0000-2000-00007F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0" name="98 CuadroTexto">
          <a:extLst>
            <a:ext uri="{FF2B5EF4-FFF2-40B4-BE49-F238E27FC236}">
              <a16:creationId xmlns:a16="http://schemas.microsoft.com/office/drawing/2014/main" xmlns="" id="{00000000-0008-0000-2000-000080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1" name="99 CuadroTexto">
          <a:extLst>
            <a:ext uri="{FF2B5EF4-FFF2-40B4-BE49-F238E27FC236}">
              <a16:creationId xmlns:a16="http://schemas.microsoft.com/office/drawing/2014/main" xmlns="" id="{00000000-0008-0000-2000-000081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2" name="100 CuadroTexto">
          <a:extLst>
            <a:ext uri="{FF2B5EF4-FFF2-40B4-BE49-F238E27FC236}">
              <a16:creationId xmlns:a16="http://schemas.microsoft.com/office/drawing/2014/main" xmlns="" id="{00000000-0008-0000-2000-000082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3" name="101 CuadroTexto">
          <a:extLst>
            <a:ext uri="{FF2B5EF4-FFF2-40B4-BE49-F238E27FC236}">
              <a16:creationId xmlns:a16="http://schemas.microsoft.com/office/drawing/2014/main" xmlns="" id="{00000000-0008-0000-2000-000083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4" name="118 CuadroTexto">
          <a:extLst>
            <a:ext uri="{FF2B5EF4-FFF2-40B4-BE49-F238E27FC236}">
              <a16:creationId xmlns:a16="http://schemas.microsoft.com/office/drawing/2014/main" xmlns=""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5" name="119 CuadroTexto">
          <a:extLst>
            <a:ext uri="{FF2B5EF4-FFF2-40B4-BE49-F238E27FC236}">
              <a16:creationId xmlns:a16="http://schemas.microsoft.com/office/drawing/2014/main" xmlns=""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6" name="120 CuadroTexto">
          <a:extLst>
            <a:ext uri="{FF2B5EF4-FFF2-40B4-BE49-F238E27FC236}">
              <a16:creationId xmlns:a16="http://schemas.microsoft.com/office/drawing/2014/main" xmlns=""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7" name="121 CuadroTexto">
          <a:extLst>
            <a:ext uri="{FF2B5EF4-FFF2-40B4-BE49-F238E27FC236}">
              <a16:creationId xmlns:a16="http://schemas.microsoft.com/office/drawing/2014/main" xmlns=""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8" name="122 CuadroTexto">
          <a:extLst>
            <a:ext uri="{FF2B5EF4-FFF2-40B4-BE49-F238E27FC236}">
              <a16:creationId xmlns:a16="http://schemas.microsoft.com/office/drawing/2014/main" xmlns=""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9" name="123 CuadroTexto">
          <a:extLst>
            <a:ext uri="{FF2B5EF4-FFF2-40B4-BE49-F238E27FC236}">
              <a16:creationId xmlns:a16="http://schemas.microsoft.com/office/drawing/2014/main" xmlns=""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0" name="124 CuadroTexto">
          <a:extLst>
            <a:ext uri="{FF2B5EF4-FFF2-40B4-BE49-F238E27FC236}">
              <a16:creationId xmlns:a16="http://schemas.microsoft.com/office/drawing/2014/main" xmlns=""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1" name="125 CuadroTexto">
          <a:extLst>
            <a:ext uri="{FF2B5EF4-FFF2-40B4-BE49-F238E27FC236}">
              <a16:creationId xmlns:a16="http://schemas.microsoft.com/office/drawing/2014/main" xmlns=""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2" name="143 CuadroTexto">
          <a:extLst>
            <a:ext uri="{FF2B5EF4-FFF2-40B4-BE49-F238E27FC236}">
              <a16:creationId xmlns:a16="http://schemas.microsoft.com/office/drawing/2014/main" xmlns=""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3" name="144 CuadroTexto">
          <a:extLst>
            <a:ext uri="{FF2B5EF4-FFF2-40B4-BE49-F238E27FC236}">
              <a16:creationId xmlns:a16="http://schemas.microsoft.com/office/drawing/2014/main" xmlns=""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4" name="145 CuadroTexto">
          <a:extLst>
            <a:ext uri="{FF2B5EF4-FFF2-40B4-BE49-F238E27FC236}">
              <a16:creationId xmlns:a16="http://schemas.microsoft.com/office/drawing/2014/main" xmlns=""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5" name="146 CuadroTexto">
          <a:extLst>
            <a:ext uri="{FF2B5EF4-FFF2-40B4-BE49-F238E27FC236}">
              <a16:creationId xmlns:a16="http://schemas.microsoft.com/office/drawing/2014/main" xmlns=""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6" name="147 CuadroTexto">
          <a:extLst>
            <a:ext uri="{FF2B5EF4-FFF2-40B4-BE49-F238E27FC236}">
              <a16:creationId xmlns:a16="http://schemas.microsoft.com/office/drawing/2014/main" xmlns=""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7" name="148 CuadroTexto">
          <a:extLst>
            <a:ext uri="{FF2B5EF4-FFF2-40B4-BE49-F238E27FC236}">
              <a16:creationId xmlns:a16="http://schemas.microsoft.com/office/drawing/2014/main" xmlns=""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8" name="149 CuadroTexto">
          <a:extLst>
            <a:ext uri="{FF2B5EF4-FFF2-40B4-BE49-F238E27FC236}">
              <a16:creationId xmlns:a16="http://schemas.microsoft.com/office/drawing/2014/main" xmlns=""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9" name="150 CuadroTexto">
          <a:extLst>
            <a:ext uri="{FF2B5EF4-FFF2-40B4-BE49-F238E27FC236}">
              <a16:creationId xmlns:a16="http://schemas.microsoft.com/office/drawing/2014/main" xmlns=""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0" name="151 CuadroTexto">
          <a:extLst>
            <a:ext uri="{FF2B5EF4-FFF2-40B4-BE49-F238E27FC236}">
              <a16:creationId xmlns:a16="http://schemas.microsoft.com/office/drawing/2014/main" xmlns=""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1" name="152 CuadroTexto">
          <a:extLst>
            <a:ext uri="{FF2B5EF4-FFF2-40B4-BE49-F238E27FC236}">
              <a16:creationId xmlns:a16="http://schemas.microsoft.com/office/drawing/2014/main" xmlns=""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2" name="153 CuadroTexto">
          <a:extLst>
            <a:ext uri="{FF2B5EF4-FFF2-40B4-BE49-F238E27FC236}">
              <a16:creationId xmlns:a16="http://schemas.microsoft.com/office/drawing/2014/main" xmlns=""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3" name="154 CuadroTexto">
          <a:extLst>
            <a:ext uri="{FF2B5EF4-FFF2-40B4-BE49-F238E27FC236}">
              <a16:creationId xmlns:a16="http://schemas.microsoft.com/office/drawing/2014/main" xmlns=""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4" name="155 CuadroTexto">
          <a:extLst>
            <a:ext uri="{FF2B5EF4-FFF2-40B4-BE49-F238E27FC236}">
              <a16:creationId xmlns:a16="http://schemas.microsoft.com/office/drawing/2014/main" xmlns=""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5" name="156 CuadroTexto">
          <a:extLst>
            <a:ext uri="{FF2B5EF4-FFF2-40B4-BE49-F238E27FC236}">
              <a16:creationId xmlns:a16="http://schemas.microsoft.com/office/drawing/2014/main" xmlns=""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6" name="157 CuadroTexto">
          <a:extLst>
            <a:ext uri="{FF2B5EF4-FFF2-40B4-BE49-F238E27FC236}">
              <a16:creationId xmlns:a16="http://schemas.microsoft.com/office/drawing/2014/main" xmlns=""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7" name="158 CuadroTexto">
          <a:extLst>
            <a:ext uri="{FF2B5EF4-FFF2-40B4-BE49-F238E27FC236}">
              <a16:creationId xmlns:a16="http://schemas.microsoft.com/office/drawing/2014/main" xmlns=""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8" name="159 CuadroTexto">
          <a:extLst>
            <a:ext uri="{FF2B5EF4-FFF2-40B4-BE49-F238E27FC236}">
              <a16:creationId xmlns:a16="http://schemas.microsoft.com/office/drawing/2014/main" xmlns=""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9" name="160 CuadroTexto">
          <a:extLst>
            <a:ext uri="{FF2B5EF4-FFF2-40B4-BE49-F238E27FC236}">
              <a16:creationId xmlns:a16="http://schemas.microsoft.com/office/drawing/2014/main" xmlns=""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0" name="161 CuadroTexto">
          <a:extLst>
            <a:ext uri="{FF2B5EF4-FFF2-40B4-BE49-F238E27FC236}">
              <a16:creationId xmlns:a16="http://schemas.microsoft.com/office/drawing/2014/main" xmlns=""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1" name="162 CuadroTexto">
          <a:extLst>
            <a:ext uri="{FF2B5EF4-FFF2-40B4-BE49-F238E27FC236}">
              <a16:creationId xmlns:a16="http://schemas.microsoft.com/office/drawing/2014/main" xmlns=""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2" name="163 CuadroTexto">
          <a:extLst>
            <a:ext uri="{FF2B5EF4-FFF2-40B4-BE49-F238E27FC236}">
              <a16:creationId xmlns:a16="http://schemas.microsoft.com/office/drawing/2014/main" xmlns=""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3" name="164 CuadroTexto">
          <a:extLst>
            <a:ext uri="{FF2B5EF4-FFF2-40B4-BE49-F238E27FC236}">
              <a16:creationId xmlns:a16="http://schemas.microsoft.com/office/drawing/2014/main" xmlns=""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4" name="165 CuadroTexto">
          <a:extLst>
            <a:ext uri="{FF2B5EF4-FFF2-40B4-BE49-F238E27FC236}">
              <a16:creationId xmlns:a16="http://schemas.microsoft.com/office/drawing/2014/main" xmlns=""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5" name="166 CuadroTexto">
          <a:extLst>
            <a:ext uri="{FF2B5EF4-FFF2-40B4-BE49-F238E27FC236}">
              <a16:creationId xmlns:a16="http://schemas.microsoft.com/office/drawing/2014/main" xmlns=""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6" name="167 CuadroTexto">
          <a:extLst>
            <a:ext uri="{FF2B5EF4-FFF2-40B4-BE49-F238E27FC236}">
              <a16:creationId xmlns:a16="http://schemas.microsoft.com/office/drawing/2014/main" xmlns=""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7" name="168 CuadroTexto">
          <a:extLst>
            <a:ext uri="{FF2B5EF4-FFF2-40B4-BE49-F238E27FC236}">
              <a16:creationId xmlns:a16="http://schemas.microsoft.com/office/drawing/2014/main" xmlns=""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8" name="169 CuadroTexto">
          <a:extLst>
            <a:ext uri="{FF2B5EF4-FFF2-40B4-BE49-F238E27FC236}">
              <a16:creationId xmlns:a16="http://schemas.microsoft.com/office/drawing/2014/main" xmlns=""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9" name="170 CuadroTexto">
          <a:extLst>
            <a:ext uri="{FF2B5EF4-FFF2-40B4-BE49-F238E27FC236}">
              <a16:creationId xmlns:a16="http://schemas.microsoft.com/office/drawing/2014/main" xmlns=""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0" name="171 CuadroTexto">
          <a:extLst>
            <a:ext uri="{FF2B5EF4-FFF2-40B4-BE49-F238E27FC236}">
              <a16:creationId xmlns:a16="http://schemas.microsoft.com/office/drawing/2014/main" xmlns=""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1" name="172 CuadroTexto">
          <a:extLst>
            <a:ext uri="{FF2B5EF4-FFF2-40B4-BE49-F238E27FC236}">
              <a16:creationId xmlns:a16="http://schemas.microsoft.com/office/drawing/2014/main" xmlns=""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2" name="173 CuadroTexto">
          <a:extLst>
            <a:ext uri="{FF2B5EF4-FFF2-40B4-BE49-F238E27FC236}">
              <a16:creationId xmlns:a16="http://schemas.microsoft.com/office/drawing/2014/main" xmlns=""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3" name="174 CuadroTexto">
          <a:extLst>
            <a:ext uri="{FF2B5EF4-FFF2-40B4-BE49-F238E27FC236}">
              <a16:creationId xmlns:a16="http://schemas.microsoft.com/office/drawing/2014/main" xmlns=""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4" name="175 CuadroTexto">
          <a:extLst>
            <a:ext uri="{FF2B5EF4-FFF2-40B4-BE49-F238E27FC236}">
              <a16:creationId xmlns:a16="http://schemas.microsoft.com/office/drawing/2014/main" xmlns=""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5" name="176 CuadroTexto">
          <a:extLst>
            <a:ext uri="{FF2B5EF4-FFF2-40B4-BE49-F238E27FC236}">
              <a16:creationId xmlns:a16="http://schemas.microsoft.com/office/drawing/2014/main" xmlns=""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6" name="177 CuadroTexto">
          <a:extLst>
            <a:ext uri="{FF2B5EF4-FFF2-40B4-BE49-F238E27FC236}">
              <a16:creationId xmlns:a16="http://schemas.microsoft.com/office/drawing/2014/main" xmlns=""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7" name="178 CuadroTexto">
          <a:extLst>
            <a:ext uri="{FF2B5EF4-FFF2-40B4-BE49-F238E27FC236}">
              <a16:creationId xmlns:a16="http://schemas.microsoft.com/office/drawing/2014/main" xmlns=""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8" name="179 CuadroTexto">
          <a:extLst>
            <a:ext uri="{FF2B5EF4-FFF2-40B4-BE49-F238E27FC236}">
              <a16:creationId xmlns:a16="http://schemas.microsoft.com/office/drawing/2014/main" xmlns=""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9" name="180 CuadroTexto">
          <a:extLst>
            <a:ext uri="{FF2B5EF4-FFF2-40B4-BE49-F238E27FC236}">
              <a16:creationId xmlns:a16="http://schemas.microsoft.com/office/drawing/2014/main" xmlns=""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0" name="181 CuadroTexto">
          <a:extLst>
            <a:ext uri="{FF2B5EF4-FFF2-40B4-BE49-F238E27FC236}">
              <a16:creationId xmlns:a16="http://schemas.microsoft.com/office/drawing/2014/main" xmlns=""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1" name="182 CuadroTexto">
          <a:extLst>
            <a:ext uri="{FF2B5EF4-FFF2-40B4-BE49-F238E27FC236}">
              <a16:creationId xmlns:a16="http://schemas.microsoft.com/office/drawing/2014/main" xmlns=""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2" name="183 CuadroTexto">
          <a:extLst>
            <a:ext uri="{FF2B5EF4-FFF2-40B4-BE49-F238E27FC236}">
              <a16:creationId xmlns:a16="http://schemas.microsoft.com/office/drawing/2014/main" xmlns=""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3" name="184 CuadroTexto">
          <a:extLst>
            <a:ext uri="{FF2B5EF4-FFF2-40B4-BE49-F238E27FC236}">
              <a16:creationId xmlns:a16="http://schemas.microsoft.com/office/drawing/2014/main" xmlns=""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4" name="185 CuadroTexto">
          <a:extLst>
            <a:ext uri="{FF2B5EF4-FFF2-40B4-BE49-F238E27FC236}">
              <a16:creationId xmlns:a16="http://schemas.microsoft.com/office/drawing/2014/main" xmlns=""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5" name="186 CuadroTexto">
          <a:extLst>
            <a:ext uri="{FF2B5EF4-FFF2-40B4-BE49-F238E27FC236}">
              <a16:creationId xmlns:a16="http://schemas.microsoft.com/office/drawing/2014/main" xmlns=""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6" name="187 CuadroTexto">
          <a:extLst>
            <a:ext uri="{FF2B5EF4-FFF2-40B4-BE49-F238E27FC236}">
              <a16:creationId xmlns:a16="http://schemas.microsoft.com/office/drawing/2014/main" xmlns=""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7" name="188 CuadroTexto">
          <a:extLst>
            <a:ext uri="{FF2B5EF4-FFF2-40B4-BE49-F238E27FC236}">
              <a16:creationId xmlns:a16="http://schemas.microsoft.com/office/drawing/2014/main" xmlns=""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8" name="189 CuadroTexto">
          <a:extLst>
            <a:ext uri="{FF2B5EF4-FFF2-40B4-BE49-F238E27FC236}">
              <a16:creationId xmlns:a16="http://schemas.microsoft.com/office/drawing/2014/main" xmlns=""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9" name="190 CuadroTexto">
          <a:extLst>
            <a:ext uri="{FF2B5EF4-FFF2-40B4-BE49-F238E27FC236}">
              <a16:creationId xmlns:a16="http://schemas.microsoft.com/office/drawing/2014/main" xmlns=""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0" name="191 CuadroTexto">
          <a:extLst>
            <a:ext uri="{FF2B5EF4-FFF2-40B4-BE49-F238E27FC236}">
              <a16:creationId xmlns:a16="http://schemas.microsoft.com/office/drawing/2014/main" xmlns=""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1" name="192 CuadroTexto">
          <a:extLst>
            <a:ext uri="{FF2B5EF4-FFF2-40B4-BE49-F238E27FC236}">
              <a16:creationId xmlns:a16="http://schemas.microsoft.com/office/drawing/2014/main" xmlns=""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2" name="193 CuadroTexto">
          <a:extLst>
            <a:ext uri="{FF2B5EF4-FFF2-40B4-BE49-F238E27FC236}">
              <a16:creationId xmlns:a16="http://schemas.microsoft.com/office/drawing/2014/main" xmlns=""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3" name="194 CuadroTexto">
          <a:extLst>
            <a:ext uri="{FF2B5EF4-FFF2-40B4-BE49-F238E27FC236}">
              <a16:creationId xmlns:a16="http://schemas.microsoft.com/office/drawing/2014/main" xmlns=""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4" name="195 CuadroTexto">
          <a:extLst>
            <a:ext uri="{FF2B5EF4-FFF2-40B4-BE49-F238E27FC236}">
              <a16:creationId xmlns:a16="http://schemas.microsoft.com/office/drawing/2014/main" xmlns=""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5" name="196 CuadroTexto">
          <a:extLst>
            <a:ext uri="{FF2B5EF4-FFF2-40B4-BE49-F238E27FC236}">
              <a16:creationId xmlns:a16="http://schemas.microsoft.com/office/drawing/2014/main" xmlns=""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6" name="197 CuadroTexto">
          <a:extLst>
            <a:ext uri="{FF2B5EF4-FFF2-40B4-BE49-F238E27FC236}">
              <a16:creationId xmlns:a16="http://schemas.microsoft.com/office/drawing/2014/main" xmlns=""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7" name="198 CuadroTexto">
          <a:extLst>
            <a:ext uri="{FF2B5EF4-FFF2-40B4-BE49-F238E27FC236}">
              <a16:creationId xmlns:a16="http://schemas.microsoft.com/office/drawing/2014/main" xmlns=""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8" name="199 CuadroTexto">
          <a:extLst>
            <a:ext uri="{FF2B5EF4-FFF2-40B4-BE49-F238E27FC236}">
              <a16:creationId xmlns:a16="http://schemas.microsoft.com/office/drawing/2014/main" xmlns=""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9" name="200 CuadroTexto">
          <a:extLst>
            <a:ext uri="{FF2B5EF4-FFF2-40B4-BE49-F238E27FC236}">
              <a16:creationId xmlns:a16="http://schemas.microsoft.com/office/drawing/2014/main" xmlns=""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0" name="201 CuadroTexto">
          <a:extLst>
            <a:ext uri="{FF2B5EF4-FFF2-40B4-BE49-F238E27FC236}">
              <a16:creationId xmlns:a16="http://schemas.microsoft.com/office/drawing/2014/main" xmlns=""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1" name="202 CuadroTexto">
          <a:extLst>
            <a:ext uri="{FF2B5EF4-FFF2-40B4-BE49-F238E27FC236}">
              <a16:creationId xmlns:a16="http://schemas.microsoft.com/office/drawing/2014/main" xmlns=""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2" name="203 CuadroTexto">
          <a:extLst>
            <a:ext uri="{FF2B5EF4-FFF2-40B4-BE49-F238E27FC236}">
              <a16:creationId xmlns:a16="http://schemas.microsoft.com/office/drawing/2014/main" xmlns=""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3" name="204 CuadroTexto">
          <a:extLst>
            <a:ext uri="{FF2B5EF4-FFF2-40B4-BE49-F238E27FC236}">
              <a16:creationId xmlns:a16="http://schemas.microsoft.com/office/drawing/2014/main" xmlns=""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4" name="205 CuadroTexto">
          <a:extLst>
            <a:ext uri="{FF2B5EF4-FFF2-40B4-BE49-F238E27FC236}">
              <a16:creationId xmlns:a16="http://schemas.microsoft.com/office/drawing/2014/main" xmlns=""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5" name="206 CuadroTexto">
          <a:extLst>
            <a:ext uri="{FF2B5EF4-FFF2-40B4-BE49-F238E27FC236}">
              <a16:creationId xmlns:a16="http://schemas.microsoft.com/office/drawing/2014/main" xmlns=""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6" name="207 CuadroTexto">
          <a:extLst>
            <a:ext uri="{FF2B5EF4-FFF2-40B4-BE49-F238E27FC236}">
              <a16:creationId xmlns:a16="http://schemas.microsoft.com/office/drawing/2014/main" xmlns=""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7" name="208 CuadroTexto">
          <a:extLst>
            <a:ext uri="{FF2B5EF4-FFF2-40B4-BE49-F238E27FC236}">
              <a16:creationId xmlns:a16="http://schemas.microsoft.com/office/drawing/2014/main" xmlns=""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8" name="209 CuadroTexto">
          <a:extLst>
            <a:ext uri="{FF2B5EF4-FFF2-40B4-BE49-F238E27FC236}">
              <a16:creationId xmlns:a16="http://schemas.microsoft.com/office/drawing/2014/main" xmlns=""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9" name="210 CuadroTexto">
          <a:extLst>
            <a:ext uri="{FF2B5EF4-FFF2-40B4-BE49-F238E27FC236}">
              <a16:creationId xmlns:a16="http://schemas.microsoft.com/office/drawing/2014/main" xmlns=""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0" name="211 CuadroTexto">
          <a:extLst>
            <a:ext uri="{FF2B5EF4-FFF2-40B4-BE49-F238E27FC236}">
              <a16:creationId xmlns:a16="http://schemas.microsoft.com/office/drawing/2014/main" xmlns=""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1" name="212 CuadroTexto">
          <a:extLst>
            <a:ext uri="{FF2B5EF4-FFF2-40B4-BE49-F238E27FC236}">
              <a16:creationId xmlns:a16="http://schemas.microsoft.com/office/drawing/2014/main" xmlns=""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2" name="213 CuadroTexto">
          <a:extLst>
            <a:ext uri="{FF2B5EF4-FFF2-40B4-BE49-F238E27FC236}">
              <a16:creationId xmlns:a16="http://schemas.microsoft.com/office/drawing/2014/main" xmlns=""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3" name="214 CuadroTexto">
          <a:extLst>
            <a:ext uri="{FF2B5EF4-FFF2-40B4-BE49-F238E27FC236}">
              <a16:creationId xmlns:a16="http://schemas.microsoft.com/office/drawing/2014/main" xmlns=""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4" name="215 CuadroTexto">
          <a:extLst>
            <a:ext uri="{FF2B5EF4-FFF2-40B4-BE49-F238E27FC236}">
              <a16:creationId xmlns:a16="http://schemas.microsoft.com/office/drawing/2014/main" xmlns=""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5" name="216 CuadroTexto">
          <a:extLst>
            <a:ext uri="{FF2B5EF4-FFF2-40B4-BE49-F238E27FC236}">
              <a16:creationId xmlns:a16="http://schemas.microsoft.com/office/drawing/2014/main" xmlns=""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6" name="217 CuadroTexto">
          <a:extLst>
            <a:ext uri="{FF2B5EF4-FFF2-40B4-BE49-F238E27FC236}">
              <a16:creationId xmlns:a16="http://schemas.microsoft.com/office/drawing/2014/main" xmlns=""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7" name="218 CuadroTexto">
          <a:extLst>
            <a:ext uri="{FF2B5EF4-FFF2-40B4-BE49-F238E27FC236}">
              <a16:creationId xmlns:a16="http://schemas.microsoft.com/office/drawing/2014/main" xmlns=""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8" name="219 CuadroTexto">
          <a:extLst>
            <a:ext uri="{FF2B5EF4-FFF2-40B4-BE49-F238E27FC236}">
              <a16:creationId xmlns:a16="http://schemas.microsoft.com/office/drawing/2014/main" xmlns=""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9" name="220 CuadroTexto">
          <a:extLst>
            <a:ext uri="{FF2B5EF4-FFF2-40B4-BE49-F238E27FC236}">
              <a16:creationId xmlns:a16="http://schemas.microsoft.com/office/drawing/2014/main" xmlns=""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0" name="221 CuadroTexto">
          <a:extLst>
            <a:ext uri="{FF2B5EF4-FFF2-40B4-BE49-F238E27FC236}">
              <a16:creationId xmlns:a16="http://schemas.microsoft.com/office/drawing/2014/main" xmlns=""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1" name="222 CuadroTexto">
          <a:extLst>
            <a:ext uri="{FF2B5EF4-FFF2-40B4-BE49-F238E27FC236}">
              <a16:creationId xmlns:a16="http://schemas.microsoft.com/office/drawing/2014/main" xmlns=""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2" name="223 CuadroTexto">
          <a:extLst>
            <a:ext uri="{FF2B5EF4-FFF2-40B4-BE49-F238E27FC236}">
              <a16:creationId xmlns:a16="http://schemas.microsoft.com/office/drawing/2014/main" xmlns=""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3" name="224 CuadroTexto">
          <a:extLst>
            <a:ext uri="{FF2B5EF4-FFF2-40B4-BE49-F238E27FC236}">
              <a16:creationId xmlns:a16="http://schemas.microsoft.com/office/drawing/2014/main" xmlns=""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4" name="225 CuadroTexto">
          <a:extLst>
            <a:ext uri="{FF2B5EF4-FFF2-40B4-BE49-F238E27FC236}">
              <a16:creationId xmlns:a16="http://schemas.microsoft.com/office/drawing/2014/main" xmlns=""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5" name="226 CuadroTexto">
          <a:extLst>
            <a:ext uri="{FF2B5EF4-FFF2-40B4-BE49-F238E27FC236}">
              <a16:creationId xmlns:a16="http://schemas.microsoft.com/office/drawing/2014/main" xmlns=""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6" name="227 CuadroTexto">
          <a:extLst>
            <a:ext uri="{FF2B5EF4-FFF2-40B4-BE49-F238E27FC236}">
              <a16:creationId xmlns:a16="http://schemas.microsoft.com/office/drawing/2014/main" xmlns=""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7" name="228 CuadroTexto">
          <a:extLst>
            <a:ext uri="{FF2B5EF4-FFF2-40B4-BE49-F238E27FC236}">
              <a16:creationId xmlns:a16="http://schemas.microsoft.com/office/drawing/2014/main" xmlns=""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8" name="229 CuadroTexto">
          <a:extLst>
            <a:ext uri="{FF2B5EF4-FFF2-40B4-BE49-F238E27FC236}">
              <a16:creationId xmlns:a16="http://schemas.microsoft.com/office/drawing/2014/main" xmlns=""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9" name="230 CuadroTexto">
          <a:extLst>
            <a:ext uri="{FF2B5EF4-FFF2-40B4-BE49-F238E27FC236}">
              <a16:creationId xmlns:a16="http://schemas.microsoft.com/office/drawing/2014/main" xmlns=""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0" name="231 CuadroTexto">
          <a:extLst>
            <a:ext uri="{FF2B5EF4-FFF2-40B4-BE49-F238E27FC236}">
              <a16:creationId xmlns:a16="http://schemas.microsoft.com/office/drawing/2014/main" xmlns=""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1" name="232 CuadroTexto">
          <a:extLst>
            <a:ext uri="{FF2B5EF4-FFF2-40B4-BE49-F238E27FC236}">
              <a16:creationId xmlns:a16="http://schemas.microsoft.com/office/drawing/2014/main" xmlns=""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2" name="233 CuadroTexto">
          <a:extLst>
            <a:ext uri="{FF2B5EF4-FFF2-40B4-BE49-F238E27FC236}">
              <a16:creationId xmlns:a16="http://schemas.microsoft.com/office/drawing/2014/main" xmlns=""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3" name="234 CuadroTexto">
          <a:extLst>
            <a:ext uri="{FF2B5EF4-FFF2-40B4-BE49-F238E27FC236}">
              <a16:creationId xmlns:a16="http://schemas.microsoft.com/office/drawing/2014/main" xmlns=""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4" name="235 CuadroTexto">
          <a:extLst>
            <a:ext uri="{FF2B5EF4-FFF2-40B4-BE49-F238E27FC236}">
              <a16:creationId xmlns:a16="http://schemas.microsoft.com/office/drawing/2014/main" xmlns=""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5" name="236 CuadroTexto">
          <a:extLst>
            <a:ext uri="{FF2B5EF4-FFF2-40B4-BE49-F238E27FC236}">
              <a16:creationId xmlns:a16="http://schemas.microsoft.com/office/drawing/2014/main" xmlns=""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6" name="237 CuadroTexto">
          <a:extLst>
            <a:ext uri="{FF2B5EF4-FFF2-40B4-BE49-F238E27FC236}">
              <a16:creationId xmlns:a16="http://schemas.microsoft.com/office/drawing/2014/main" xmlns=""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7" name="238 CuadroTexto">
          <a:extLst>
            <a:ext uri="{FF2B5EF4-FFF2-40B4-BE49-F238E27FC236}">
              <a16:creationId xmlns:a16="http://schemas.microsoft.com/office/drawing/2014/main" xmlns=""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8" name="239 CuadroTexto">
          <a:extLst>
            <a:ext uri="{FF2B5EF4-FFF2-40B4-BE49-F238E27FC236}">
              <a16:creationId xmlns:a16="http://schemas.microsoft.com/office/drawing/2014/main" xmlns=""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9" name="240 CuadroTexto">
          <a:extLst>
            <a:ext uri="{FF2B5EF4-FFF2-40B4-BE49-F238E27FC236}">
              <a16:creationId xmlns:a16="http://schemas.microsoft.com/office/drawing/2014/main" xmlns=""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0" name="241 CuadroTexto">
          <a:extLst>
            <a:ext uri="{FF2B5EF4-FFF2-40B4-BE49-F238E27FC236}">
              <a16:creationId xmlns:a16="http://schemas.microsoft.com/office/drawing/2014/main" xmlns=""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1" name="242 CuadroTexto">
          <a:extLst>
            <a:ext uri="{FF2B5EF4-FFF2-40B4-BE49-F238E27FC236}">
              <a16:creationId xmlns:a16="http://schemas.microsoft.com/office/drawing/2014/main" xmlns=""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2" name="243 CuadroTexto">
          <a:extLst>
            <a:ext uri="{FF2B5EF4-FFF2-40B4-BE49-F238E27FC236}">
              <a16:creationId xmlns:a16="http://schemas.microsoft.com/office/drawing/2014/main" xmlns=""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3" name="244 CuadroTexto">
          <a:extLst>
            <a:ext uri="{FF2B5EF4-FFF2-40B4-BE49-F238E27FC236}">
              <a16:creationId xmlns:a16="http://schemas.microsoft.com/office/drawing/2014/main" xmlns=""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4" name="245 CuadroTexto">
          <a:extLst>
            <a:ext uri="{FF2B5EF4-FFF2-40B4-BE49-F238E27FC236}">
              <a16:creationId xmlns:a16="http://schemas.microsoft.com/office/drawing/2014/main" xmlns=""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5" name="246 CuadroTexto">
          <a:extLst>
            <a:ext uri="{FF2B5EF4-FFF2-40B4-BE49-F238E27FC236}">
              <a16:creationId xmlns:a16="http://schemas.microsoft.com/office/drawing/2014/main" xmlns=""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6" name="247 CuadroTexto">
          <a:extLst>
            <a:ext uri="{FF2B5EF4-FFF2-40B4-BE49-F238E27FC236}">
              <a16:creationId xmlns:a16="http://schemas.microsoft.com/office/drawing/2014/main" xmlns=""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7" name="248 CuadroTexto">
          <a:extLst>
            <a:ext uri="{FF2B5EF4-FFF2-40B4-BE49-F238E27FC236}">
              <a16:creationId xmlns:a16="http://schemas.microsoft.com/office/drawing/2014/main" xmlns=""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8" name="249 CuadroTexto">
          <a:extLst>
            <a:ext uri="{FF2B5EF4-FFF2-40B4-BE49-F238E27FC236}">
              <a16:creationId xmlns:a16="http://schemas.microsoft.com/office/drawing/2014/main" xmlns=""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9" name="250 CuadroTexto">
          <a:extLst>
            <a:ext uri="{FF2B5EF4-FFF2-40B4-BE49-F238E27FC236}">
              <a16:creationId xmlns:a16="http://schemas.microsoft.com/office/drawing/2014/main" xmlns=""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0" name="251 CuadroTexto">
          <a:extLst>
            <a:ext uri="{FF2B5EF4-FFF2-40B4-BE49-F238E27FC236}">
              <a16:creationId xmlns:a16="http://schemas.microsoft.com/office/drawing/2014/main" xmlns=""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1" name="252 CuadroTexto">
          <a:extLst>
            <a:ext uri="{FF2B5EF4-FFF2-40B4-BE49-F238E27FC236}">
              <a16:creationId xmlns:a16="http://schemas.microsoft.com/office/drawing/2014/main" xmlns=""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2" name="253 CuadroTexto">
          <a:extLst>
            <a:ext uri="{FF2B5EF4-FFF2-40B4-BE49-F238E27FC236}">
              <a16:creationId xmlns:a16="http://schemas.microsoft.com/office/drawing/2014/main" xmlns=""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3" name="254 CuadroTexto">
          <a:extLst>
            <a:ext uri="{FF2B5EF4-FFF2-40B4-BE49-F238E27FC236}">
              <a16:creationId xmlns:a16="http://schemas.microsoft.com/office/drawing/2014/main" xmlns=""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4" name="255 CuadroTexto">
          <a:extLst>
            <a:ext uri="{FF2B5EF4-FFF2-40B4-BE49-F238E27FC236}">
              <a16:creationId xmlns:a16="http://schemas.microsoft.com/office/drawing/2014/main" xmlns=""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5" name="256 CuadroTexto">
          <a:extLst>
            <a:ext uri="{FF2B5EF4-FFF2-40B4-BE49-F238E27FC236}">
              <a16:creationId xmlns:a16="http://schemas.microsoft.com/office/drawing/2014/main" xmlns=""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6" name="257 CuadroTexto">
          <a:extLst>
            <a:ext uri="{FF2B5EF4-FFF2-40B4-BE49-F238E27FC236}">
              <a16:creationId xmlns:a16="http://schemas.microsoft.com/office/drawing/2014/main" xmlns=""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7" name="258 CuadroTexto">
          <a:extLst>
            <a:ext uri="{FF2B5EF4-FFF2-40B4-BE49-F238E27FC236}">
              <a16:creationId xmlns:a16="http://schemas.microsoft.com/office/drawing/2014/main" xmlns=""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8" name="259 CuadroTexto">
          <a:extLst>
            <a:ext uri="{FF2B5EF4-FFF2-40B4-BE49-F238E27FC236}">
              <a16:creationId xmlns:a16="http://schemas.microsoft.com/office/drawing/2014/main" xmlns=""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9" name="260 CuadroTexto">
          <a:extLst>
            <a:ext uri="{FF2B5EF4-FFF2-40B4-BE49-F238E27FC236}">
              <a16:creationId xmlns:a16="http://schemas.microsoft.com/office/drawing/2014/main" xmlns=""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0" name="261 CuadroTexto">
          <a:extLst>
            <a:ext uri="{FF2B5EF4-FFF2-40B4-BE49-F238E27FC236}">
              <a16:creationId xmlns:a16="http://schemas.microsoft.com/office/drawing/2014/main" xmlns=""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1" name="262 CuadroTexto">
          <a:extLst>
            <a:ext uri="{FF2B5EF4-FFF2-40B4-BE49-F238E27FC236}">
              <a16:creationId xmlns:a16="http://schemas.microsoft.com/office/drawing/2014/main" xmlns=""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2" name="263 CuadroTexto">
          <a:extLst>
            <a:ext uri="{FF2B5EF4-FFF2-40B4-BE49-F238E27FC236}">
              <a16:creationId xmlns:a16="http://schemas.microsoft.com/office/drawing/2014/main" xmlns=""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3" name="264 CuadroTexto">
          <a:extLst>
            <a:ext uri="{FF2B5EF4-FFF2-40B4-BE49-F238E27FC236}">
              <a16:creationId xmlns:a16="http://schemas.microsoft.com/office/drawing/2014/main" xmlns=""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4" name="265 CuadroTexto">
          <a:extLst>
            <a:ext uri="{FF2B5EF4-FFF2-40B4-BE49-F238E27FC236}">
              <a16:creationId xmlns:a16="http://schemas.microsoft.com/office/drawing/2014/main" xmlns=""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5" name="266 CuadroTexto">
          <a:extLst>
            <a:ext uri="{FF2B5EF4-FFF2-40B4-BE49-F238E27FC236}">
              <a16:creationId xmlns:a16="http://schemas.microsoft.com/office/drawing/2014/main" xmlns=""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6" name="267 CuadroTexto">
          <a:extLst>
            <a:ext uri="{FF2B5EF4-FFF2-40B4-BE49-F238E27FC236}">
              <a16:creationId xmlns:a16="http://schemas.microsoft.com/office/drawing/2014/main" xmlns=""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7" name="268 CuadroTexto">
          <a:extLst>
            <a:ext uri="{FF2B5EF4-FFF2-40B4-BE49-F238E27FC236}">
              <a16:creationId xmlns:a16="http://schemas.microsoft.com/office/drawing/2014/main" xmlns="" id="{00000000-0008-0000-2000-00000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8" name="269 CuadroTexto">
          <a:extLst>
            <a:ext uri="{FF2B5EF4-FFF2-40B4-BE49-F238E27FC236}">
              <a16:creationId xmlns:a16="http://schemas.microsoft.com/office/drawing/2014/main" xmlns="" id="{00000000-0008-0000-2000-00000A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9" name="270 CuadroTexto">
          <a:extLst>
            <a:ext uri="{FF2B5EF4-FFF2-40B4-BE49-F238E27FC236}">
              <a16:creationId xmlns:a16="http://schemas.microsoft.com/office/drawing/2014/main" xmlns="" id="{00000000-0008-0000-2000-00000B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0" name="271 CuadroTexto">
          <a:extLst>
            <a:ext uri="{FF2B5EF4-FFF2-40B4-BE49-F238E27FC236}">
              <a16:creationId xmlns:a16="http://schemas.microsoft.com/office/drawing/2014/main" xmlns="" id="{00000000-0008-0000-2000-00000C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1" name="272 CuadroTexto">
          <a:extLst>
            <a:ext uri="{FF2B5EF4-FFF2-40B4-BE49-F238E27FC236}">
              <a16:creationId xmlns:a16="http://schemas.microsoft.com/office/drawing/2014/main" xmlns="" id="{00000000-0008-0000-2000-00000D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2" name="273 CuadroTexto">
          <a:extLst>
            <a:ext uri="{FF2B5EF4-FFF2-40B4-BE49-F238E27FC236}">
              <a16:creationId xmlns:a16="http://schemas.microsoft.com/office/drawing/2014/main" xmlns="" id="{00000000-0008-0000-2000-00000E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3" name="274 CuadroTexto">
          <a:extLst>
            <a:ext uri="{FF2B5EF4-FFF2-40B4-BE49-F238E27FC236}">
              <a16:creationId xmlns:a16="http://schemas.microsoft.com/office/drawing/2014/main" xmlns="" id="{00000000-0008-0000-2000-00000F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4" name="275 CuadroTexto">
          <a:extLst>
            <a:ext uri="{FF2B5EF4-FFF2-40B4-BE49-F238E27FC236}">
              <a16:creationId xmlns:a16="http://schemas.microsoft.com/office/drawing/2014/main" xmlns="" id="{00000000-0008-0000-2000-000010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5" name="276 CuadroTexto">
          <a:extLst>
            <a:ext uri="{FF2B5EF4-FFF2-40B4-BE49-F238E27FC236}">
              <a16:creationId xmlns:a16="http://schemas.microsoft.com/office/drawing/2014/main" xmlns="" id="{00000000-0008-0000-2000-000011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6" name="277 CuadroTexto">
          <a:extLst>
            <a:ext uri="{FF2B5EF4-FFF2-40B4-BE49-F238E27FC236}">
              <a16:creationId xmlns:a16="http://schemas.microsoft.com/office/drawing/2014/main" xmlns="" id="{00000000-0008-0000-2000-000012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7" name="278 CuadroTexto">
          <a:extLst>
            <a:ext uri="{FF2B5EF4-FFF2-40B4-BE49-F238E27FC236}">
              <a16:creationId xmlns:a16="http://schemas.microsoft.com/office/drawing/2014/main" xmlns="" id="{00000000-0008-0000-2000-000013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8" name="279 CuadroTexto">
          <a:extLst>
            <a:ext uri="{FF2B5EF4-FFF2-40B4-BE49-F238E27FC236}">
              <a16:creationId xmlns:a16="http://schemas.microsoft.com/office/drawing/2014/main" xmlns="" id="{00000000-0008-0000-2000-000014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9" name="280 CuadroTexto">
          <a:extLst>
            <a:ext uri="{FF2B5EF4-FFF2-40B4-BE49-F238E27FC236}">
              <a16:creationId xmlns:a16="http://schemas.microsoft.com/office/drawing/2014/main" xmlns="" id="{00000000-0008-0000-2000-000015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0" name="281 CuadroTexto">
          <a:extLst>
            <a:ext uri="{FF2B5EF4-FFF2-40B4-BE49-F238E27FC236}">
              <a16:creationId xmlns:a16="http://schemas.microsoft.com/office/drawing/2014/main" xmlns="" id="{00000000-0008-0000-2000-000016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1" name="282 CuadroTexto">
          <a:extLst>
            <a:ext uri="{FF2B5EF4-FFF2-40B4-BE49-F238E27FC236}">
              <a16:creationId xmlns:a16="http://schemas.microsoft.com/office/drawing/2014/main" xmlns="" id="{00000000-0008-0000-2000-000017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2" name="283 CuadroTexto">
          <a:extLst>
            <a:ext uri="{FF2B5EF4-FFF2-40B4-BE49-F238E27FC236}">
              <a16:creationId xmlns:a16="http://schemas.microsoft.com/office/drawing/2014/main" xmlns="" id="{00000000-0008-0000-2000-00001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3" name="284 CuadroTexto">
          <a:extLst>
            <a:ext uri="{FF2B5EF4-FFF2-40B4-BE49-F238E27FC236}">
              <a16:creationId xmlns:a16="http://schemas.microsoft.com/office/drawing/2014/main" xmlns="" id="{00000000-0008-0000-2000-00001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4" name="285 CuadroTexto">
          <a:extLst>
            <a:ext uri="{FF2B5EF4-FFF2-40B4-BE49-F238E27FC236}">
              <a16:creationId xmlns:a16="http://schemas.microsoft.com/office/drawing/2014/main" xmlns=""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5" name="286 CuadroTexto">
          <a:extLst>
            <a:ext uri="{FF2B5EF4-FFF2-40B4-BE49-F238E27FC236}">
              <a16:creationId xmlns:a16="http://schemas.microsoft.com/office/drawing/2014/main" xmlns=""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6" name="287 CuadroTexto">
          <a:extLst>
            <a:ext uri="{FF2B5EF4-FFF2-40B4-BE49-F238E27FC236}">
              <a16:creationId xmlns:a16="http://schemas.microsoft.com/office/drawing/2014/main" xmlns=""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7" name="288 CuadroTexto">
          <a:extLst>
            <a:ext uri="{FF2B5EF4-FFF2-40B4-BE49-F238E27FC236}">
              <a16:creationId xmlns:a16="http://schemas.microsoft.com/office/drawing/2014/main" xmlns=""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8" name="289 CuadroTexto">
          <a:extLst>
            <a:ext uri="{FF2B5EF4-FFF2-40B4-BE49-F238E27FC236}">
              <a16:creationId xmlns:a16="http://schemas.microsoft.com/office/drawing/2014/main" xmlns=""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9" name="290 CuadroTexto">
          <a:extLst>
            <a:ext uri="{FF2B5EF4-FFF2-40B4-BE49-F238E27FC236}">
              <a16:creationId xmlns:a16="http://schemas.microsoft.com/office/drawing/2014/main" xmlns=""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0" name="291 CuadroTexto">
          <a:extLst>
            <a:ext uri="{FF2B5EF4-FFF2-40B4-BE49-F238E27FC236}">
              <a16:creationId xmlns:a16="http://schemas.microsoft.com/office/drawing/2014/main" xmlns=""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1" name="292 CuadroTexto">
          <a:extLst>
            <a:ext uri="{FF2B5EF4-FFF2-40B4-BE49-F238E27FC236}">
              <a16:creationId xmlns:a16="http://schemas.microsoft.com/office/drawing/2014/main" xmlns=""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2" name="293 CuadroTexto">
          <a:extLst>
            <a:ext uri="{FF2B5EF4-FFF2-40B4-BE49-F238E27FC236}">
              <a16:creationId xmlns:a16="http://schemas.microsoft.com/office/drawing/2014/main" xmlns=""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3" name="294 CuadroTexto">
          <a:extLst>
            <a:ext uri="{FF2B5EF4-FFF2-40B4-BE49-F238E27FC236}">
              <a16:creationId xmlns:a16="http://schemas.microsoft.com/office/drawing/2014/main" xmlns=""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4" name="295 CuadroTexto">
          <a:extLst>
            <a:ext uri="{FF2B5EF4-FFF2-40B4-BE49-F238E27FC236}">
              <a16:creationId xmlns:a16="http://schemas.microsoft.com/office/drawing/2014/main" xmlns=""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5" name="296 CuadroTexto">
          <a:extLst>
            <a:ext uri="{FF2B5EF4-FFF2-40B4-BE49-F238E27FC236}">
              <a16:creationId xmlns:a16="http://schemas.microsoft.com/office/drawing/2014/main" xmlns=""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6" name="17 CuadroTexto">
          <a:extLst>
            <a:ext uri="{FF2B5EF4-FFF2-40B4-BE49-F238E27FC236}">
              <a16:creationId xmlns:a16="http://schemas.microsoft.com/office/drawing/2014/main" xmlns=""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7" name="90 CuadroTexto">
          <a:extLst>
            <a:ext uri="{FF2B5EF4-FFF2-40B4-BE49-F238E27FC236}">
              <a16:creationId xmlns:a16="http://schemas.microsoft.com/office/drawing/2014/main" xmlns="" id="{00000000-0008-0000-2000-000027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8" name="91 CuadroTexto">
          <a:extLst>
            <a:ext uri="{FF2B5EF4-FFF2-40B4-BE49-F238E27FC236}">
              <a16:creationId xmlns:a16="http://schemas.microsoft.com/office/drawing/2014/main" xmlns="" id="{00000000-0008-0000-2000-00002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9" name="92 CuadroTexto">
          <a:extLst>
            <a:ext uri="{FF2B5EF4-FFF2-40B4-BE49-F238E27FC236}">
              <a16:creationId xmlns:a16="http://schemas.microsoft.com/office/drawing/2014/main" xmlns="" id="{00000000-0008-0000-2000-00002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0" name="93 CuadroTexto">
          <a:extLst>
            <a:ext uri="{FF2B5EF4-FFF2-40B4-BE49-F238E27FC236}">
              <a16:creationId xmlns:a16="http://schemas.microsoft.com/office/drawing/2014/main" xmlns="" id="{00000000-0008-0000-2000-00002A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1" name="94 CuadroTexto">
          <a:extLst>
            <a:ext uri="{FF2B5EF4-FFF2-40B4-BE49-F238E27FC236}">
              <a16:creationId xmlns:a16="http://schemas.microsoft.com/office/drawing/2014/main" xmlns="" id="{00000000-0008-0000-2000-00002B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2" name="95 CuadroTexto">
          <a:extLst>
            <a:ext uri="{FF2B5EF4-FFF2-40B4-BE49-F238E27FC236}">
              <a16:creationId xmlns:a16="http://schemas.microsoft.com/office/drawing/2014/main" xmlns="" id="{00000000-0008-0000-2000-00002C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3" name="96 CuadroTexto">
          <a:extLst>
            <a:ext uri="{FF2B5EF4-FFF2-40B4-BE49-F238E27FC236}">
              <a16:creationId xmlns:a16="http://schemas.microsoft.com/office/drawing/2014/main" xmlns="" id="{00000000-0008-0000-2000-00002D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4" name="97 CuadroTexto">
          <a:extLst>
            <a:ext uri="{FF2B5EF4-FFF2-40B4-BE49-F238E27FC236}">
              <a16:creationId xmlns:a16="http://schemas.microsoft.com/office/drawing/2014/main" xmlns="" id="{00000000-0008-0000-2000-00002E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5" name="98 CuadroTexto">
          <a:extLst>
            <a:ext uri="{FF2B5EF4-FFF2-40B4-BE49-F238E27FC236}">
              <a16:creationId xmlns:a16="http://schemas.microsoft.com/office/drawing/2014/main" xmlns="" id="{00000000-0008-0000-2000-00002F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6" name="99 CuadroTexto">
          <a:extLst>
            <a:ext uri="{FF2B5EF4-FFF2-40B4-BE49-F238E27FC236}">
              <a16:creationId xmlns:a16="http://schemas.microsoft.com/office/drawing/2014/main" xmlns="" id="{00000000-0008-0000-2000-000030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7" name="100 CuadroTexto">
          <a:extLst>
            <a:ext uri="{FF2B5EF4-FFF2-40B4-BE49-F238E27FC236}">
              <a16:creationId xmlns:a16="http://schemas.microsoft.com/office/drawing/2014/main" xmlns="" id="{00000000-0008-0000-2000-000031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8" name="101 CuadroTexto">
          <a:extLst>
            <a:ext uri="{FF2B5EF4-FFF2-40B4-BE49-F238E27FC236}">
              <a16:creationId xmlns:a16="http://schemas.microsoft.com/office/drawing/2014/main" xmlns="" id="{00000000-0008-0000-2000-000032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9" name="118 CuadroTexto">
          <a:extLst>
            <a:ext uri="{FF2B5EF4-FFF2-40B4-BE49-F238E27FC236}">
              <a16:creationId xmlns:a16="http://schemas.microsoft.com/office/drawing/2014/main" xmlns=""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0" name="119 CuadroTexto">
          <a:extLst>
            <a:ext uri="{FF2B5EF4-FFF2-40B4-BE49-F238E27FC236}">
              <a16:creationId xmlns:a16="http://schemas.microsoft.com/office/drawing/2014/main" xmlns=""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1" name="120 CuadroTexto">
          <a:extLst>
            <a:ext uri="{FF2B5EF4-FFF2-40B4-BE49-F238E27FC236}">
              <a16:creationId xmlns:a16="http://schemas.microsoft.com/office/drawing/2014/main" xmlns=""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2" name="121 CuadroTexto">
          <a:extLst>
            <a:ext uri="{FF2B5EF4-FFF2-40B4-BE49-F238E27FC236}">
              <a16:creationId xmlns:a16="http://schemas.microsoft.com/office/drawing/2014/main" xmlns=""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3" name="122 CuadroTexto">
          <a:extLst>
            <a:ext uri="{FF2B5EF4-FFF2-40B4-BE49-F238E27FC236}">
              <a16:creationId xmlns:a16="http://schemas.microsoft.com/office/drawing/2014/main" xmlns=""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4" name="123 CuadroTexto">
          <a:extLst>
            <a:ext uri="{FF2B5EF4-FFF2-40B4-BE49-F238E27FC236}">
              <a16:creationId xmlns:a16="http://schemas.microsoft.com/office/drawing/2014/main" xmlns=""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5" name="124 CuadroTexto">
          <a:extLst>
            <a:ext uri="{FF2B5EF4-FFF2-40B4-BE49-F238E27FC236}">
              <a16:creationId xmlns:a16="http://schemas.microsoft.com/office/drawing/2014/main" xmlns=""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6" name="125 CuadroTexto">
          <a:extLst>
            <a:ext uri="{FF2B5EF4-FFF2-40B4-BE49-F238E27FC236}">
              <a16:creationId xmlns:a16="http://schemas.microsoft.com/office/drawing/2014/main" xmlns=""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7" name="143 CuadroTexto">
          <a:extLst>
            <a:ext uri="{FF2B5EF4-FFF2-40B4-BE49-F238E27FC236}">
              <a16:creationId xmlns:a16="http://schemas.microsoft.com/office/drawing/2014/main" xmlns=""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8" name="144 CuadroTexto">
          <a:extLst>
            <a:ext uri="{FF2B5EF4-FFF2-40B4-BE49-F238E27FC236}">
              <a16:creationId xmlns:a16="http://schemas.microsoft.com/office/drawing/2014/main" xmlns=""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9" name="145 CuadroTexto">
          <a:extLst>
            <a:ext uri="{FF2B5EF4-FFF2-40B4-BE49-F238E27FC236}">
              <a16:creationId xmlns:a16="http://schemas.microsoft.com/office/drawing/2014/main" xmlns=""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0" name="146 CuadroTexto">
          <a:extLst>
            <a:ext uri="{FF2B5EF4-FFF2-40B4-BE49-F238E27FC236}">
              <a16:creationId xmlns:a16="http://schemas.microsoft.com/office/drawing/2014/main" xmlns=""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1" name="147 CuadroTexto">
          <a:extLst>
            <a:ext uri="{FF2B5EF4-FFF2-40B4-BE49-F238E27FC236}">
              <a16:creationId xmlns:a16="http://schemas.microsoft.com/office/drawing/2014/main" xmlns=""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2" name="148 CuadroTexto">
          <a:extLst>
            <a:ext uri="{FF2B5EF4-FFF2-40B4-BE49-F238E27FC236}">
              <a16:creationId xmlns:a16="http://schemas.microsoft.com/office/drawing/2014/main" xmlns=""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3" name="149 CuadroTexto">
          <a:extLst>
            <a:ext uri="{FF2B5EF4-FFF2-40B4-BE49-F238E27FC236}">
              <a16:creationId xmlns:a16="http://schemas.microsoft.com/office/drawing/2014/main" xmlns=""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4" name="150 CuadroTexto">
          <a:extLst>
            <a:ext uri="{FF2B5EF4-FFF2-40B4-BE49-F238E27FC236}">
              <a16:creationId xmlns:a16="http://schemas.microsoft.com/office/drawing/2014/main" xmlns=""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5" name="151 CuadroTexto">
          <a:extLst>
            <a:ext uri="{FF2B5EF4-FFF2-40B4-BE49-F238E27FC236}">
              <a16:creationId xmlns:a16="http://schemas.microsoft.com/office/drawing/2014/main" xmlns=""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6" name="152 CuadroTexto">
          <a:extLst>
            <a:ext uri="{FF2B5EF4-FFF2-40B4-BE49-F238E27FC236}">
              <a16:creationId xmlns:a16="http://schemas.microsoft.com/office/drawing/2014/main" xmlns=""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7" name="153 CuadroTexto">
          <a:extLst>
            <a:ext uri="{FF2B5EF4-FFF2-40B4-BE49-F238E27FC236}">
              <a16:creationId xmlns:a16="http://schemas.microsoft.com/office/drawing/2014/main" xmlns=""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8" name="154 CuadroTexto">
          <a:extLst>
            <a:ext uri="{FF2B5EF4-FFF2-40B4-BE49-F238E27FC236}">
              <a16:creationId xmlns:a16="http://schemas.microsoft.com/office/drawing/2014/main" xmlns=""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9" name="155 CuadroTexto">
          <a:extLst>
            <a:ext uri="{FF2B5EF4-FFF2-40B4-BE49-F238E27FC236}">
              <a16:creationId xmlns:a16="http://schemas.microsoft.com/office/drawing/2014/main" xmlns=""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0" name="156 CuadroTexto">
          <a:extLst>
            <a:ext uri="{FF2B5EF4-FFF2-40B4-BE49-F238E27FC236}">
              <a16:creationId xmlns:a16="http://schemas.microsoft.com/office/drawing/2014/main" xmlns=""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1" name="157 CuadroTexto">
          <a:extLst>
            <a:ext uri="{FF2B5EF4-FFF2-40B4-BE49-F238E27FC236}">
              <a16:creationId xmlns:a16="http://schemas.microsoft.com/office/drawing/2014/main" xmlns=""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2" name="158 CuadroTexto">
          <a:extLst>
            <a:ext uri="{FF2B5EF4-FFF2-40B4-BE49-F238E27FC236}">
              <a16:creationId xmlns:a16="http://schemas.microsoft.com/office/drawing/2014/main" xmlns=""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3" name="159 CuadroTexto">
          <a:extLst>
            <a:ext uri="{FF2B5EF4-FFF2-40B4-BE49-F238E27FC236}">
              <a16:creationId xmlns:a16="http://schemas.microsoft.com/office/drawing/2014/main" xmlns=""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4" name="160 CuadroTexto">
          <a:extLst>
            <a:ext uri="{FF2B5EF4-FFF2-40B4-BE49-F238E27FC236}">
              <a16:creationId xmlns:a16="http://schemas.microsoft.com/office/drawing/2014/main" xmlns=""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5" name="161 CuadroTexto">
          <a:extLst>
            <a:ext uri="{FF2B5EF4-FFF2-40B4-BE49-F238E27FC236}">
              <a16:creationId xmlns:a16="http://schemas.microsoft.com/office/drawing/2014/main" xmlns=""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6" name="162 CuadroTexto">
          <a:extLst>
            <a:ext uri="{FF2B5EF4-FFF2-40B4-BE49-F238E27FC236}">
              <a16:creationId xmlns:a16="http://schemas.microsoft.com/office/drawing/2014/main" xmlns=""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7" name="163 CuadroTexto">
          <a:extLst>
            <a:ext uri="{FF2B5EF4-FFF2-40B4-BE49-F238E27FC236}">
              <a16:creationId xmlns:a16="http://schemas.microsoft.com/office/drawing/2014/main" xmlns=""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8" name="164 CuadroTexto">
          <a:extLst>
            <a:ext uri="{FF2B5EF4-FFF2-40B4-BE49-F238E27FC236}">
              <a16:creationId xmlns:a16="http://schemas.microsoft.com/office/drawing/2014/main" xmlns=""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9" name="165 CuadroTexto">
          <a:extLst>
            <a:ext uri="{FF2B5EF4-FFF2-40B4-BE49-F238E27FC236}">
              <a16:creationId xmlns:a16="http://schemas.microsoft.com/office/drawing/2014/main" xmlns=""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0" name="166 CuadroTexto">
          <a:extLst>
            <a:ext uri="{FF2B5EF4-FFF2-40B4-BE49-F238E27FC236}">
              <a16:creationId xmlns:a16="http://schemas.microsoft.com/office/drawing/2014/main" xmlns=""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1" name="167 CuadroTexto">
          <a:extLst>
            <a:ext uri="{FF2B5EF4-FFF2-40B4-BE49-F238E27FC236}">
              <a16:creationId xmlns:a16="http://schemas.microsoft.com/office/drawing/2014/main" xmlns=""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2" name="168 CuadroTexto">
          <a:extLst>
            <a:ext uri="{FF2B5EF4-FFF2-40B4-BE49-F238E27FC236}">
              <a16:creationId xmlns:a16="http://schemas.microsoft.com/office/drawing/2014/main" xmlns=""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3" name="169 CuadroTexto">
          <a:extLst>
            <a:ext uri="{FF2B5EF4-FFF2-40B4-BE49-F238E27FC236}">
              <a16:creationId xmlns:a16="http://schemas.microsoft.com/office/drawing/2014/main" xmlns=""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4" name="170 CuadroTexto">
          <a:extLst>
            <a:ext uri="{FF2B5EF4-FFF2-40B4-BE49-F238E27FC236}">
              <a16:creationId xmlns:a16="http://schemas.microsoft.com/office/drawing/2014/main" xmlns=""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5" name="171 CuadroTexto">
          <a:extLst>
            <a:ext uri="{FF2B5EF4-FFF2-40B4-BE49-F238E27FC236}">
              <a16:creationId xmlns:a16="http://schemas.microsoft.com/office/drawing/2014/main" xmlns=""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6" name="172 CuadroTexto">
          <a:extLst>
            <a:ext uri="{FF2B5EF4-FFF2-40B4-BE49-F238E27FC236}">
              <a16:creationId xmlns:a16="http://schemas.microsoft.com/office/drawing/2014/main" xmlns=""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7" name="173 CuadroTexto">
          <a:extLst>
            <a:ext uri="{FF2B5EF4-FFF2-40B4-BE49-F238E27FC236}">
              <a16:creationId xmlns:a16="http://schemas.microsoft.com/office/drawing/2014/main" xmlns=""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8" name="174 CuadroTexto">
          <a:extLst>
            <a:ext uri="{FF2B5EF4-FFF2-40B4-BE49-F238E27FC236}">
              <a16:creationId xmlns:a16="http://schemas.microsoft.com/office/drawing/2014/main" xmlns=""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9" name="175 CuadroTexto">
          <a:extLst>
            <a:ext uri="{FF2B5EF4-FFF2-40B4-BE49-F238E27FC236}">
              <a16:creationId xmlns:a16="http://schemas.microsoft.com/office/drawing/2014/main" xmlns=""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0" name="176 CuadroTexto">
          <a:extLst>
            <a:ext uri="{FF2B5EF4-FFF2-40B4-BE49-F238E27FC236}">
              <a16:creationId xmlns:a16="http://schemas.microsoft.com/office/drawing/2014/main" xmlns=""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1" name="177 CuadroTexto">
          <a:extLst>
            <a:ext uri="{FF2B5EF4-FFF2-40B4-BE49-F238E27FC236}">
              <a16:creationId xmlns:a16="http://schemas.microsoft.com/office/drawing/2014/main" xmlns=""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2" name="178 CuadroTexto">
          <a:extLst>
            <a:ext uri="{FF2B5EF4-FFF2-40B4-BE49-F238E27FC236}">
              <a16:creationId xmlns:a16="http://schemas.microsoft.com/office/drawing/2014/main" xmlns=""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3" name="179 CuadroTexto">
          <a:extLst>
            <a:ext uri="{FF2B5EF4-FFF2-40B4-BE49-F238E27FC236}">
              <a16:creationId xmlns:a16="http://schemas.microsoft.com/office/drawing/2014/main" xmlns=""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4" name="180 CuadroTexto">
          <a:extLst>
            <a:ext uri="{FF2B5EF4-FFF2-40B4-BE49-F238E27FC236}">
              <a16:creationId xmlns:a16="http://schemas.microsoft.com/office/drawing/2014/main" xmlns=""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5" name="181 CuadroTexto">
          <a:extLst>
            <a:ext uri="{FF2B5EF4-FFF2-40B4-BE49-F238E27FC236}">
              <a16:creationId xmlns:a16="http://schemas.microsoft.com/office/drawing/2014/main" xmlns=""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6" name="182 CuadroTexto">
          <a:extLst>
            <a:ext uri="{FF2B5EF4-FFF2-40B4-BE49-F238E27FC236}">
              <a16:creationId xmlns:a16="http://schemas.microsoft.com/office/drawing/2014/main" xmlns=""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7" name="183 CuadroTexto">
          <a:extLst>
            <a:ext uri="{FF2B5EF4-FFF2-40B4-BE49-F238E27FC236}">
              <a16:creationId xmlns:a16="http://schemas.microsoft.com/office/drawing/2014/main" xmlns=""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8" name="184 CuadroTexto">
          <a:extLst>
            <a:ext uri="{FF2B5EF4-FFF2-40B4-BE49-F238E27FC236}">
              <a16:creationId xmlns:a16="http://schemas.microsoft.com/office/drawing/2014/main" xmlns=""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9" name="185 CuadroTexto">
          <a:extLst>
            <a:ext uri="{FF2B5EF4-FFF2-40B4-BE49-F238E27FC236}">
              <a16:creationId xmlns:a16="http://schemas.microsoft.com/office/drawing/2014/main" xmlns=""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0" name="186 CuadroTexto">
          <a:extLst>
            <a:ext uri="{FF2B5EF4-FFF2-40B4-BE49-F238E27FC236}">
              <a16:creationId xmlns:a16="http://schemas.microsoft.com/office/drawing/2014/main" xmlns=""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1" name="187 CuadroTexto">
          <a:extLst>
            <a:ext uri="{FF2B5EF4-FFF2-40B4-BE49-F238E27FC236}">
              <a16:creationId xmlns:a16="http://schemas.microsoft.com/office/drawing/2014/main" xmlns=""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2" name="188 CuadroTexto">
          <a:extLst>
            <a:ext uri="{FF2B5EF4-FFF2-40B4-BE49-F238E27FC236}">
              <a16:creationId xmlns:a16="http://schemas.microsoft.com/office/drawing/2014/main" xmlns=""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3" name="189 CuadroTexto">
          <a:extLst>
            <a:ext uri="{FF2B5EF4-FFF2-40B4-BE49-F238E27FC236}">
              <a16:creationId xmlns:a16="http://schemas.microsoft.com/office/drawing/2014/main" xmlns=""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4" name="190 CuadroTexto">
          <a:extLst>
            <a:ext uri="{FF2B5EF4-FFF2-40B4-BE49-F238E27FC236}">
              <a16:creationId xmlns:a16="http://schemas.microsoft.com/office/drawing/2014/main" xmlns=""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5" name="191 CuadroTexto">
          <a:extLst>
            <a:ext uri="{FF2B5EF4-FFF2-40B4-BE49-F238E27FC236}">
              <a16:creationId xmlns:a16="http://schemas.microsoft.com/office/drawing/2014/main" xmlns=""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6" name="192 CuadroTexto">
          <a:extLst>
            <a:ext uri="{FF2B5EF4-FFF2-40B4-BE49-F238E27FC236}">
              <a16:creationId xmlns:a16="http://schemas.microsoft.com/office/drawing/2014/main" xmlns=""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7" name="193 CuadroTexto">
          <a:extLst>
            <a:ext uri="{FF2B5EF4-FFF2-40B4-BE49-F238E27FC236}">
              <a16:creationId xmlns:a16="http://schemas.microsoft.com/office/drawing/2014/main" xmlns=""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8" name="194 CuadroTexto">
          <a:extLst>
            <a:ext uri="{FF2B5EF4-FFF2-40B4-BE49-F238E27FC236}">
              <a16:creationId xmlns:a16="http://schemas.microsoft.com/office/drawing/2014/main" xmlns=""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9" name="195 CuadroTexto">
          <a:extLst>
            <a:ext uri="{FF2B5EF4-FFF2-40B4-BE49-F238E27FC236}">
              <a16:creationId xmlns:a16="http://schemas.microsoft.com/office/drawing/2014/main" xmlns=""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0" name="196 CuadroTexto">
          <a:extLst>
            <a:ext uri="{FF2B5EF4-FFF2-40B4-BE49-F238E27FC236}">
              <a16:creationId xmlns:a16="http://schemas.microsoft.com/office/drawing/2014/main" xmlns=""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1" name="197 CuadroTexto">
          <a:extLst>
            <a:ext uri="{FF2B5EF4-FFF2-40B4-BE49-F238E27FC236}">
              <a16:creationId xmlns:a16="http://schemas.microsoft.com/office/drawing/2014/main" xmlns=""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2" name="198 CuadroTexto">
          <a:extLst>
            <a:ext uri="{FF2B5EF4-FFF2-40B4-BE49-F238E27FC236}">
              <a16:creationId xmlns:a16="http://schemas.microsoft.com/office/drawing/2014/main" xmlns=""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3" name="199 CuadroTexto">
          <a:extLst>
            <a:ext uri="{FF2B5EF4-FFF2-40B4-BE49-F238E27FC236}">
              <a16:creationId xmlns:a16="http://schemas.microsoft.com/office/drawing/2014/main" xmlns=""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4" name="200 CuadroTexto">
          <a:extLst>
            <a:ext uri="{FF2B5EF4-FFF2-40B4-BE49-F238E27FC236}">
              <a16:creationId xmlns:a16="http://schemas.microsoft.com/office/drawing/2014/main" xmlns=""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5" name="201 CuadroTexto">
          <a:extLst>
            <a:ext uri="{FF2B5EF4-FFF2-40B4-BE49-F238E27FC236}">
              <a16:creationId xmlns:a16="http://schemas.microsoft.com/office/drawing/2014/main" xmlns=""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6" name="202 CuadroTexto">
          <a:extLst>
            <a:ext uri="{FF2B5EF4-FFF2-40B4-BE49-F238E27FC236}">
              <a16:creationId xmlns:a16="http://schemas.microsoft.com/office/drawing/2014/main" xmlns=""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7" name="203 CuadroTexto">
          <a:extLst>
            <a:ext uri="{FF2B5EF4-FFF2-40B4-BE49-F238E27FC236}">
              <a16:creationId xmlns:a16="http://schemas.microsoft.com/office/drawing/2014/main" xmlns=""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8" name="204 CuadroTexto">
          <a:extLst>
            <a:ext uri="{FF2B5EF4-FFF2-40B4-BE49-F238E27FC236}">
              <a16:creationId xmlns:a16="http://schemas.microsoft.com/office/drawing/2014/main" xmlns=""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9" name="205 CuadroTexto">
          <a:extLst>
            <a:ext uri="{FF2B5EF4-FFF2-40B4-BE49-F238E27FC236}">
              <a16:creationId xmlns:a16="http://schemas.microsoft.com/office/drawing/2014/main" xmlns=""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0" name="206 CuadroTexto">
          <a:extLst>
            <a:ext uri="{FF2B5EF4-FFF2-40B4-BE49-F238E27FC236}">
              <a16:creationId xmlns:a16="http://schemas.microsoft.com/office/drawing/2014/main" xmlns=""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1" name="207 CuadroTexto">
          <a:extLst>
            <a:ext uri="{FF2B5EF4-FFF2-40B4-BE49-F238E27FC236}">
              <a16:creationId xmlns:a16="http://schemas.microsoft.com/office/drawing/2014/main" xmlns=""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2" name="208 CuadroTexto">
          <a:extLst>
            <a:ext uri="{FF2B5EF4-FFF2-40B4-BE49-F238E27FC236}">
              <a16:creationId xmlns:a16="http://schemas.microsoft.com/office/drawing/2014/main" xmlns=""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3" name="209 CuadroTexto">
          <a:extLst>
            <a:ext uri="{FF2B5EF4-FFF2-40B4-BE49-F238E27FC236}">
              <a16:creationId xmlns:a16="http://schemas.microsoft.com/office/drawing/2014/main" xmlns=""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4" name="210 CuadroTexto">
          <a:extLst>
            <a:ext uri="{FF2B5EF4-FFF2-40B4-BE49-F238E27FC236}">
              <a16:creationId xmlns:a16="http://schemas.microsoft.com/office/drawing/2014/main" xmlns=""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5" name="211 CuadroTexto">
          <a:extLst>
            <a:ext uri="{FF2B5EF4-FFF2-40B4-BE49-F238E27FC236}">
              <a16:creationId xmlns:a16="http://schemas.microsoft.com/office/drawing/2014/main" xmlns=""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6" name="212 CuadroTexto">
          <a:extLst>
            <a:ext uri="{FF2B5EF4-FFF2-40B4-BE49-F238E27FC236}">
              <a16:creationId xmlns:a16="http://schemas.microsoft.com/office/drawing/2014/main" xmlns=""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7" name="213 CuadroTexto">
          <a:extLst>
            <a:ext uri="{FF2B5EF4-FFF2-40B4-BE49-F238E27FC236}">
              <a16:creationId xmlns:a16="http://schemas.microsoft.com/office/drawing/2014/main" xmlns=""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8" name="214 CuadroTexto">
          <a:extLst>
            <a:ext uri="{FF2B5EF4-FFF2-40B4-BE49-F238E27FC236}">
              <a16:creationId xmlns:a16="http://schemas.microsoft.com/office/drawing/2014/main" xmlns=""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9" name="215 CuadroTexto">
          <a:extLst>
            <a:ext uri="{FF2B5EF4-FFF2-40B4-BE49-F238E27FC236}">
              <a16:creationId xmlns:a16="http://schemas.microsoft.com/office/drawing/2014/main" xmlns=""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0" name="216 CuadroTexto">
          <a:extLst>
            <a:ext uri="{FF2B5EF4-FFF2-40B4-BE49-F238E27FC236}">
              <a16:creationId xmlns:a16="http://schemas.microsoft.com/office/drawing/2014/main" xmlns=""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1" name="217 CuadroTexto">
          <a:extLst>
            <a:ext uri="{FF2B5EF4-FFF2-40B4-BE49-F238E27FC236}">
              <a16:creationId xmlns:a16="http://schemas.microsoft.com/office/drawing/2014/main" xmlns=""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2" name="218 CuadroTexto">
          <a:extLst>
            <a:ext uri="{FF2B5EF4-FFF2-40B4-BE49-F238E27FC236}">
              <a16:creationId xmlns:a16="http://schemas.microsoft.com/office/drawing/2014/main" xmlns=""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3" name="219 CuadroTexto">
          <a:extLst>
            <a:ext uri="{FF2B5EF4-FFF2-40B4-BE49-F238E27FC236}">
              <a16:creationId xmlns:a16="http://schemas.microsoft.com/office/drawing/2014/main" xmlns=""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4" name="220 CuadroTexto">
          <a:extLst>
            <a:ext uri="{FF2B5EF4-FFF2-40B4-BE49-F238E27FC236}">
              <a16:creationId xmlns:a16="http://schemas.microsoft.com/office/drawing/2014/main" xmlns=""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5" name="221 CuadroTexto">
          <a:extLst>
            <a:ext uri="{FF2B5EF4-FFF2-40B4-BE49-F238E27FC236}">
              <a16:creationId xmlns:a16="http://schemas.microsoft.com/office/drawing/2014/main" xmlns=""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6" name="222 CuadroTexto">
          <a:extLst>
            <a:ext uri="{FF2B5EF4-FFF2-40B4-BE49-F238E27FC236}">
              <a16:creationId xmlns:a16="http://schemas.microsoft.com/office/drawing/2014/main" xmlns=""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7" name="223 CuadroTexto">
          <a:extLst>
            <a:ext uri="{FF2B5EF4-FFF2-40B4-BE49-F238E27FC236}">
              <a16:creationId xmlns:a16="http://schemas.microsoft.com/office/drawing/2014/main" xmlns=""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8" name="224 CuadroTexto">
          <a:extLst>
            <a:ext uri="{FF2B5EF4-FFF2-40B4-BE49-F238E27FC236}">
              <a16:creationId xmlns:a16="http://schemas.microsoft.com/office/drawing/2014/main" xmlns=""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9" name="225 CuadroTexto">
          <a:extLst>
            <a:ext uri="{FF2B5EF4-FFF2-40B4-BE49-F238E27FC236}">
              <a16:creationId xmlns:a16="http://schemas.microsoft.com/office/drawing/2014/main" xmlns=""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0" name="226 CuadroTexto">
          <a:extLst>
            <a:ext uri="{FF2B5EF4-FFF2-40B4-BE49-F238E27FC236}">
              <a16:creationId xmlns:a16="http://schemas.microsoft.com/office/drawing/2014/main" xmlns=""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1" name="227 CuadroTexto">
          <a:extLst>
            <a:ext uri="{FF2B5EF4-FFF2-40B4-BE49-F238E27FC236}">
              <a16:creationId xmlns:a16="http://schemas.microsoft.com/office/drawing/2014/main" xmlns=""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2" name="228 CuadroTexto">
          <a:extLst>
            <a:ext uri="{FF2B5EF4-FFF2-40B4-BE49-F238E27FC236}">
              <a16:creationId xmlns:a16="http://schemas.microsoft.com/office/drawing/2014/main" xmlns=""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3" name="229 CuadroTexto">
          <a:extLst>
            <a:ext uri="{FF2B5EF4-FFF2-40B4-BE49-F238E27FC236}">
              <a16:creationId xmlns:a16="http://schemas.microsoft.com/office/drawing/2014/main" xmlns=""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4" name="230 CuadroTexto">
          <a:extLst>
            <a:ext uri="{FF2B5EF4-FFF2-40B4-BE49-F238E27FC236}">
              <a16:creationId xmlns:a16="http://schemas.microsoft.com/office/drawing/2014/main" xmlns=""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5" name="231 CuadroTexto">
          <a:extLst>
            <a:ext uri="{FF2B5EF4-FFF2-40B4-BE49-F238E27FC236}">
              <a16:creationId xmlns:a16="http://schemas.microsoft.com/office/drawing/2014/main" xmlns=""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6" name="232 CuadroTexto">
          <a:extLst>
            <a:ext uri="{FF2B5EF4-FFF2-40B4-BE49-F238E27FC236}">
              <a16:creationId xmlns:a16="http://schemas.microsoft.com/office/drawing/2014/main" xmlns=""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7" name="233 CuadroTexto">
          <a:extLst>
            <a:ext uri="{FF2B5EF4-FFF2-40B4-BE49-F238E27FC236}">
              <a16:creationId xmlns:a16="http://schemas.microsoft.com/office/drawing/2014/main" xmlns=""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8" name="234 CuadroTexto">
          <a:extLst>
            <a:ext uri="{FF2B5EF4-FFF2-40B4-BE49-F238E27FC236}">
              <a16:creationId xmlns:a16="http://schemas.microsoft.com/office/drawing/2014/main" xmlns=""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9" name="235 CuadroTexto">
          <a:extLst>
            <a:ext uri="{FF2B5EF4-FFF2-40B4-BE49-F238E27FC236}">
              <a16:creationId xmlns:a16="http://schemas.microsoft.com/office/drawing/2014/main" xmlns=""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0" name="236 CuadroTexto">
          <a:extLst>
            <a:ext uri="{FF2B5EF4-FFF2-40B4-BE49-F238E27FC236}">
              <a16:creationId xmlns:a16="http://schemas.microsoft.com/office/drawing/2014/main" xmlns=""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1" name="237 CuadroTexto">
          <a:extLst>
            <a:ext uri="{FF2B5EF4-FFF2-40B4-BE49-F238E27FC236}">
              <a16:creationId xmlns:a16="http://schemas.microsoft.com/office/drawing/2014/main" xmlns=""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2" name="238 CuadroTexto">
          <a:extLst>
            <a:ext uri="{FF2B5EF4-FFF2-40B4-BE49-F238E27FC236}">
              <a16:creationId xmlns:a16="http://schemas.microsoft.com/office/drawing/2014/main" xmlns=""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3" name="239 CuadroTexto">
          <a:extLst>
            <a:ext uri="{FF2B5EF4-FFF2-40B4-BE49-F238E27FC236}">
              <a16:creationId xmlns:a16="http://schemas.microsoft.com/office/drawing/2014/main" xmlns=""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4" name="240 CuadroTexto">
          <a:extLst>
            <a:ext uri="{FF2B5EF4-FFF2-40B4-BE49-F238E27FC236}">
              <a16:creationId xmlns:a16="http://schemas.microsoft.com/office/drawing/2014/main" xmlns=""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5" name="241 CuadroTexto">
          <a:extLst>
            <a:ext uri="{FF2B5EF4-FFF2-40B4-BE49-F238E27FC236}">
              <a16:creationId xmlns:a16="http://schemas.microsoft.com/office/drawing/2014/main" xmlns=""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6" name="242 CuadroTexto">
          <a:extLst>
            <a:ext uri="{FF2B5EF4-FFF2-40B4-BE49-F238E27FC236}">
              <a16:creationId xmlns:a16="http://schemas.microsoft.com/office/drawing/2014/main" xmlns=""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7" name="243 CuadroTexto">
          <a:extLst>
            <a:ext uri="{FF2B5EF4-FFF2-40B4-BE49-F238E27FC236}">
              <a16:creationId xmlns:a16="http://schemas.microsoft.com/office/drawing/2014/main" xmlns=""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8" name="244 CuadroTexto">
          <a:extLst>
            <a:ext uri="{FF2B5EF4-FFF2-40B4-BE49-F238E27FC236}">
              <a16:creationId xmlns:a16="http://schemas.microsoft.com/office/drawing/2014/main" xmlns=""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9" name="245 CuadroTexto">
          <a:extLst>
            <a:ext uri="{FF2B5EF4-FFF2-40B4-BE49-F238E27FC236}">
              <a16:creationId xmlns:a16="http://schemas.microsoft.com/office/drawing/2014/main" xmlns=""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0" name="246 CuadroTexto">
          <a:extLst>
            <a:ext uri="{FF2B5EF4-FFF2-40B4-BE49-F238E27FC236}">
              <a16:creationId xmlns:a16="http://schemas.microsoft.com/office/drawing/2014/main" xmlns=""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1" name="247 CuadroTexto">
          <a:extLst>
            <a:ext uri="{FF2B5EF4-FFF2-40B4-BE49-F238E27FC236}">
              <a16:creationId xmlns:a16="http://schemas.microsoft.com/office/drawing/2014/main" xmlns=""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2" name="248 CuadroTexto">
          <a:extLst>
            <a:ext uri="{FF2B5EF4-FFF2-40B4-BE49-F238E27FC236}">
              <a16:creationId xmlns:a16="http://schemas.microsoft.com/office/drawing/2014/main" xmlns=""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3" name="249 CuadroTexto">
          <a:extLst>
            <a:ext uri="{FF2B5EF4-FFF2-40B4-BE49-F238E27FC236}">
              <a16:creationId xmlns:a16="http://schemas.microsoft.com/office/drawing/2014/main" xmlns=""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4" name="250 CuadroTexto">
          <a:extLst>
            <a:ext uri="{FF2B5EF4-FFF2-40B4-BE49-F238E27FC236}">
              <a16:creationId xmlns:a16="http://schemas.microsoft.com/office/drawing/2014/main" xmlns=""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5" name="251 CuadroTexto">
          <a:extLst>
            <a:ext uri="{FF2B5EF4-FFF2-40B4-BE49-F238E27FC236}">
              <a16:creationId xmlns:a16="http://schemas.microsoft.com/office/drawing/2014/main" xmlns=""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6" name="252 CuadroTexto">
          <a:extLst>
            <a:ext uri="{FF2B5EF4-FFF2-40B4-BE49-F238E27FC236}">
              <a16:creationId xmlns:a16="http://schemas.microsoft.com/office/drawing/2014/main" xmlns=""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7" name="253 CuadroTexto">
          <a:extLst>
            <a:ext uri="{FF2B5EF4-FFF2-40B4-BE49-F238E27FC236}">
              <a16:creationId xmlns:a16="http://schemas.microsoft.com/office/drawing/2014/main" xmlns=""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8" name="254 CuadroTexto">
          <a:extLst>
            <a:ext uri="{FF2B5EF4-FFF2-40B4-BE49-F238E27FC236}">
              <a16:creationId xmlns:a16="http://schemas.microsoft.com/office/drawing/2014/main" xmlns=""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9" name="255 CuadroTexto">
          <a:extLst>
            <a:ext uri="{FF2B5EF4-FFF2-40B4-BE49-F238E27FC236}">
              <a16:creationId xmlns:a16="http://schemas.microsoft.com/office/drawing/2014/main" xmlns=""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0" name="256 CuadroTexto">
          <a:extLst>
            <a:ext uri="{FF2B5EF4-FFF2-40B4-BE49-F238E27FC236}">
              <a16:creationId xmlns:a16="http://schemas.microsoft.com/office/drawing/2014/main" xmlns=""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1" name="257 CuadroTexto">
          <a:extLst>
            <a:ext uri="{FF2B5EF4-FFF2-40B4-BE49-F238E27FC236}">
              <a16:creationId xmlns:a16="http://schemas.microsoft.com/office/drawing/2014/main" xmlns=""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2" name="258 CuadroTexto">
          <a:extLst>
            <a:ext uri="{FF2B5EF4-FFF2-40B4-BE49-F238E27FC236}">
              <a16:creationId xmlns:a16="http://schemas.microsoft.com/office/drawing/2014/main" xmlns=""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3" name="259 CuadroTexto">
          <a:extLst>
            <a:ext uri="{FF2B5EF4-FFF2-40B4-BE49-F238E27FC236}">
              <a16:creationId xmlns:a16="http://schemas.microsoft.com/office/drawing/2014/main" xmlns=""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4" name="260 CuadroTexto">
          <a:extLst>
            <a:ext uri="{FF2B5EF4-FFF2-40B4-BE49-F238E27FC236}">
              <a16:creationId xmlns:a16="http://schemas.microsoft.com/office/drawing/2014/main" xmlns=""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5" name="261 CuadroTexto">
          <a:extLst>
            <a:ext uri="{FF2B5EF4-FFF2-40B4-BE49-F238E27FC236}">
              <a16:creationId xmlns:a16="http://schemas.microsoft.com/office/drawing/2014/main" xmlns=""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6" name="262 CuadroTexto">
          <a:extLst>
            <a:ext uri="{FF2B5EF4-FFF2-40B4-BE49-F238E27FC236}">
              <a16:creationId xmlns:a16="http://schemas.microsoft.com/office/drawing/2014/main" xmlns=""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7" name="263 CuadroTexto">
          <a:extLst>
            <a:ext uri="{FF2B5EF4-FFF2-40B4-BE49-F238E27FC236}">
              <a16:creationId xmlns:a16="http://schemas.microsoft.com/office/drawing/2014/main" xmlns=""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8" name="264 CuadroTexto">
          <a:extLst>
            <a:ext uri="{FF2B5EF4-FFF2-40B4-BE49-F238E27FC236}">
              <a16:creationId xmlns:a16="http://schemas.microsoft.com/office/drawing/2014/main" xmlns=""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9" name="265 CuadroTexto">
          <a:extLst>
            <a:ext uri="{FF2B5EF4-FFF2-40B4-BE49-F238E27FC236}">
              <a16:creationId xmlns:a16="http://schemas.microsoft.com/office/drawing/2014/main" xmlns=""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0" name="266 CuadroTexto">
          <a:extLst>
            <a:ext uri="{FF2B5EF4-FFF2-40B4-BE49-F238E27FC236}">
              <a16:creationId xmlns:a16="http://schemas.microsoft.com/office/drawing/2014/main" xmlns=""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1" name="267 CuadroTexto">
          <a:extLst>
            <a:ext uri="{FF2B5EF4-FFF2-40B4-BE49-F238E27FC236}">
              <a16:creationId xmlns:a16="http://schemas.microsoft.com/office/drawing/2014/main" xmlns=""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2" name="268 CuadroTexto">
          <a:extLst>
            <a:ext uri="{FF2B5EF4-FFF2-40B4-BE49-F238E27FC236}">
              <a16:creationId xmlns:a16="http://schemas.microsoft.com/office/drawing/2014/main" xmlns="" id="{00000000-0008-0000-2000-0000B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3" name="269 CuadroTexto">
          <a:extLst>
            <a:ext uri="{FF2B5EF4-FFF2-40B4-BE49-F238E27FC236}">
              <a16:creationId xmlns:a16="http://schemas.microsoft.com/office/drawing/2014/main" xmlns="" id="{00000000-0008-0000-2000-0000B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4" name="270 CuadroTexto">
          <a:extLst>
            <a:ext uri="{FF2B5EF4-FFF2-40B4-BE49-F238E27FC236}">
              <a16:creationId xmlns:a16="http://schemas.microsoft.com/office/drawing/2014/main" xmlns="" id="{00000000-0008-0000-2000-0000BA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5" name="271 CuadroTexto">
          <a:extLst>
            <a:ext uri="{FF2B5EF4-FFF2-40B4-BE49-F238E27FC236}">
              <a16:creationId xmlns:a16="http://schemas.microsoft.com/office/drawing/2014/main" xmlns="" id="{00000000-0008-0000-2000-0000BB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6" name="272 CuadroTexto">
          <a:extLst>
            <a:ext uri="{FF2B5EF4-FFF2-40B4-BE49-F238E27FC236}">
              <a16:creationId xmlns:a16="http://schemas.microsoft.com/office/drawing/2014/main" xmlns="" id="{00000000-0008-0000-2000-0000BC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7" name="273 CuadroTexto">
          <a:extLst>
            <a:ext uri="{FF2B5EF4-FFF2-40B4-BE49-F238E27FC236}">
              <a16:creationId xmlns:a16="http://schemas.microsoft.com/office/drawing/2014/main" xmlns="" id="{00000000-0008-0000-2000-0000BD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8" name="274 CuadroTexto">
          <a:extLst>
            <a:ext uri="{FF2B5EF4-FFF2-40B4-BE49-F238E27FC236}">
              <a16:creationId xmlns:a16="http://schemas.microsoft.com/office/drawing/2014/main" xmlns="" id="{00000000-0008-0000-2000-0000BE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9" name="275 CuadroTexto">
          <a:extLst>
            <a:ext uri="{FF2B5EF4-FFF2-40B4-BE49-F238E27FC236}">
              <a16:creationId xmlns:a16="http://schemas.microsoft.com/office/drawing/2014/main" xmlns="" id="{00000000-0008-0000-2000-0000BF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0" name="276 CuadroTexto">
          <a:extLst>
            <a:ext uri="{FF2B5EF4-FFF2-40B4-BE49-F238E27FC236}">
              <a16:creationId xmlns:a16="http://schemas.microsoft.com/office/drawing/2014/main" xmlns="" id="{00000000-0008-0000-2000-0000C0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1" name="277 CuadroTexto">
          <a:extLst>
            <a:ext uri="{FF2B5EF4-FFF2-40B4-BE49-F238E27FC236}">
              <a16:creationId xmlns:a16="http://schemas.microsoft.com/office/drawing/2014/main" xmlns="" id="{00000000-0008-0000-2000-0000C1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2" name="278 CuadroTexto">
          <a:extLst>
            <a:ext uri="{FF2B5EF4-FFF2-40B4-BE49-F238E27FC236}">
              <a16:creationId xmlns:a16="http://schemas.microsoft.com/office/drawing/2014/main" xmlns="" id="{00000000-0008-0000-2000-0000C2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3" name="279 CuadroTexto">
          <a:extLst>
            <a:ext uri="{FF2B5EF4-FFF2-40B4-BE49-F238E27FC236}">
              <a16:creationId xmlns:a16="http://schemas.microsoft.com/office/drawing/2014/main" xmlns="" id="{00000000-0008-0000-2000-0000C3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4" name="280 CuadroTexto">
          <a:extLst>
            <a:ext uri="{FF2B5EF4-FFF2-40B4-BE49-F238E27FC236}">
              <a16:creationId xmlns:a16="http://schemas.microsoft.com/office/drawing/2014/main" xmlns="" id="{00000000-0008-0000-2000-0000C4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5" name="281 CuadroTexto">
          <a:extLst>
            <a:ext uri="{FF2B5EF4-FFF2-40B4-BE49-F238E27FC236}">
              <a16:creationId xmlns:a16="http://schemas.microsoft.com/office/drawing/2014/main" xmlns="" id="{00000000-0008-0000-2000-0000C5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6" name="282 CuadroTexto">
          <a:extLst>
            <a:ext uri="{FF2B5EF4-FFF2-40B4-BE49-F238E27FC236}">
              <a16:creationId xmlns:a16="http://schemas.microsoft.com/office/drawing/2014/main" xmlns="" id="{00000000-0008-0000-2000-0000C6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7" name="283 CuadroTexto">
          <a:extLst>
            <a:ext uri="{FF2B5EF4-FFF2-40B4-BE49-F238E27FC236}">
              <a16:creationId xmlns:a16="http://schemas.microsoft.com/office/drawing/2014/main" xmlns="" id="{00000000-0008-0000-2000-0000C7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8" name="284 CuadroTexto">
          <a:extLst>
            <a:ext uri="{FF2B5EF4-FFF2-40B4-BE49-F238E27FC236}">
              <a16:creationId xmlns:a16="http://schemas.microsoft.com/office/drawing/2014/main" xmlns="" id="{00000000-0008-0000-2000-0000C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9" name="285 CuadroTexto">
          <a:extLst>
            <a:ext uri="{FF2B5EF4-FFF2-40B4-BE49-F238E27FC236}">
              <a16:creationId xmlns:a16="http://schemas.microsoft.com/office/drawing/2014/main" xmlns=""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0" name="286 CuadroTexto">
          <a:extLst>
            <a:ext uri="{FF2B5EF4-FFF2-40B4-BE49-F238E27FC236}">
              <a16:creationId xmlns:a16="http://schemas.microsoft.com/office/drawing/2014/main" xmlns=""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1" name="287 CuadroTexto">
          <a:extLst>
            <a:ext uri="{FF2B5EF4-FFF2-40B4-BE49-F238E27FC236}">
              <a16:creationId xmlns:a16="http://schemas.microsoft.com/office/drawing/2014/main" xmlns=""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2" name="288 CuadroTexto">
          <a:extLst>
            <a:ext uri="{FF2B5EF4-FFF2-40B4-BE49-F238E27FC236}">
              <a16:creationId xmlns:a16="http://schemas.microsoft.com/office/drawing/2014/main" xmlns=""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3" name="289 CuadroTexto">
          <a:extLst>
            <a:ext uri="{FF2B5EF4-FFF2-40B4-BE49-F238E27FC236}">
              <a16:creationId xmlns:a16="http://schemas.microsoft.com/office/drawing/2014/main" xmlns=""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4" name="290 CuadroTexto">
          <a:extLst>
            <a:ext uri="{FF2B5EF4-FFF2-40B4-BE49-F238E27FC236}">
              <a16:creationId xmlns:a16="http://schemas.microsoft.com/office/drawing/2014/main" xmlns=""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5" name="291 CuadroTexto">
          <a:extLst>
            <a:ext uri="{FF2B5EF4-FFF2-40B4-BE49-F238E27FC236}">
              <a16:creationId xmlns:a16="http://schemas.microsoft.com/office/drawing/2014/main" xmlns=""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6" name="292 CuadroTexto">
          <a:extLst>
            <a:ext uri="{FF2B5EF4-FFF2-40B4-BE49-F238E27FC236}">
              <a16:creationId xmlns:a16="http://schemas.microsoft.com/office/drawing/2014/main" xmlns=""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7" name="293 CuadroTexto">
          <a:extLst>
            <a:ext uri="{FF2B5EF4-FFF2-40B4-BE49-F238E27FC236}">
              <a16:creationId xmlns:a16="http://schemas.microsoft.com/office/drawing/2014/main" xmlns=""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8" name="294 CuadroTexto">
          <a:extLst>
            <a:ext uri="{FF2B5EF4-FFF2-40B4-BE49-F238E27FC236}">
              <a16:creationId xmlns:a16="http://schemas.microsoft.com/office/drawing/2014/main" xmlns=""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9" name="295 CuadroTexto">
          <a:extLst>
            <a:ext uri="{FF2B5EF4-FFF2-40B4-BE49-F238E27FC236}">
              <a16:creationId xmlns:a16="http://schemas.microsoft.com/office/drawing/2014/main" xmlns=""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0" name="296 CuadroTexto">
          <a:extLst>
            <a:ext uri="{FF2B5EF4-FFF2-40B4-BE49-F238E27FC236}">
              <a16:creationId xmlns:a16="http://schemas.microsoft.com/office/drawing/2014/main" xmlns=""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1" name="17 CuadroTexto">
          <a:extLst>
            <a:ext uri="{FF2B5EF4-FFF2-40B4-BE49-F238E27FC236}">
              <a16:creationId xmlns:a16="http://schemas.microsoft.com/office/drawing/2014/main" xmlns=""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2" name="90 CuadroTexto">
          <a:extLst>
            <a:ext uri="{FF2B5EF4-FFF2-40B4-BE49-F238E27FC236}">
              <a16:creationId xmlns:a16="http://schemas.microsoft.com/office/drawing/2014/main" xmlns="" id="{00000000-0008-0000-2000-0000D6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3" name="91 CuadroTexto">
          <a:extLst>
            <a:ext uri="{FF2B5EF4-FFF2-40B4-BE49-F238E27FC236}">
              <a16:creationId xmlns:a16="http://schemas.microsoft.com/office/drawing/2014/main" xmlns="" id="{00000000-0008-0000-2000-0000D7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4" name="92 CuadroTexto">
          <a:extLst>
            <a:ext uri="{FF2B5EF4-FFF2-40B4-BE49-F238E27FC236}">
              <a16:creationId xmlns:a16="http://schemas.microsoft.com/office/drawing/2014/main" xmlns="" id="{00000000-0008-0000-2000-0000D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5" name="93 CuadroTexto">
          <a:extLst>
            <a:ext uri="{FF2B5EF4-FFF2-40B4-BE49-F238E27FC236}">
              <a16:creationId xmlns:a16="http://schemas.microsoft.com/office/drawing/2014/main" xmlns="" id="{00000000-0008-0000-2000-0000D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6" name="94 CuadroTexto">
          <a:extLst>
            <a:ext uri="{FF2B5EF4-FFF2-40B4-BE49-F238E27FC236}">
              <a16:creationId xmlns:a16="http://schemas.microsoft.com/office/drawing/2014/main" xmlns="" id="{00000000-0008-0000-2000-0000DA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7" name="95 CuadroTexto">
          <a:extLst>
            <a:ext uri="{FF2B5EF4-FFF2-40B4-BE49-F238E27FC236}">
              <a16:creationId xmlns:a16="http://schemas.microsoft.com/office/drawing/2014/main" xmlns="" id="{00000000-0008-0000-2000-0000DB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8" name="96 CuadroTexto">
          <a:extLst>
            <a:ext uri="{FF2B5EF4-FFF2-40B4-BE49-F238E27FC236}">
              <a16:creationId xmlns:a16="http://schemas.microsoft.com/office/drawing/2014/main" xmlns="" id="{00000000-0008-0000-2000-0000DC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9" name="97 CuadroTexto">
          <a:extLst>
            <a:ext uri="{FF2B5EF4-FFF2-40B4-BE49-F238E27FC236}">
              <a16:creationId xmlns:a16="http://schemas.microsoft.com/office/drawing/2014/main" xmlns="" id="{00000000-0008-0000-2000-0000DD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0" name="98 CuadroTexto">
          <a:extLst>
            <a:ext uri="{FF2B5EF4-FFF2-40B4-BE49-F238E27FC236}">
              <a16:creationId xmlns:a16="http://schemas.microsoft.com/office/drawing/2014/main" xmlns="" id="{00000000-0008-0000-2000-0000DE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1" name="99 CuadroTexto">
          <a:extLst>
            <a:ext uri="{FF2B5EF4-FFF2-40B4-BE49-F238E27FC236}">
              <a16:creationId xmlns:a16="http://schemas.microsoft.com/office/drawing/2014/main" xmlns="" id="{00000000-0008-0000-2000-0000DF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2" name="100 CuadroTexto">
          <a:extLst>
            <a:ext uri="{FF2B5EF4-FFF2-40B4-BE49-F238E27FC236}">
              <a16:creationId xmlns:a16="http://schemas.microsoft.com/office/drawing/2014/main" xmlns="" id="{00000000-0008-0000-2000-0000E0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3" name="101 CuadroTexto">
          <a:extLst>
            <a:ext uri="{FF2B5EF4-FFF2-40B4-BE49-F238E27FC236}">
              <a16:creationId xmlns:a16="http://schemas.microsoft.com/office/drawing/2014/main" xmlns="" id="{00000000-0008-0000-2000-0000E1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4" name="118 CuadroTexto">
          <a:extLst>
            <a:ext uri="{FF2B5EF4-FFF2-40B4-BE49-F238E27FC236}">
              <a16:creationId xmlns:a16="http://schemas.microsoft.com/office/drawing/2014/main" xmlns=""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5" name="119 CuadroTexto">
          <a:extLst>
            <a:ext uri="{FF2B5EF4-FFF2-40B4-BE49-F238E27FC236}">
              <a16:creationId xmlns:a16="http://schemas.microsoft.com/office/drawing/2014/main" xmlns=""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6" name="120 CuadroTexto">
          <a:extLst>
            <a:ext uri="{FF2B5EF4-FFF2-40B4-BE49-F238E27FC236}">
              <a16:creationId xmlns:a16="http://schemas.microsoft.com/office/drawing/2014/main" xmlns=""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7" name="121 CuadroTexto">
          <a:extLst>
            <a:ext uri="{FF2B5EF4-FFF2-40B4-BE49-F238E27FC236}">
              <a16:creationId xmlns:a16="http://schemas.microsoft.com/office/drawing/2014/main" xmlns=""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8" name="122 CuadroTexto">
          <a:extLst>
            <a:ext uri="{FF2B5EF4-FFF2-40B4-BE49-F238E27FC236}">
              <a16:creationId xmlns:a16="http://schemas.microsoft.com/office/drawing/2014/main" xmlns=""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9" name="123 CuadroTexto">
          <a:extLst>
            <a:ext uri="{FF2B5EF4-FFF2-40B4-BE49-F238E27FC236}">
              <a16:creationId xmlns:a16="http://schemas.microsoft.com/office/drawing/2014/main" xmlns=""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0" name="124 CuadroTexto">
          <a:extLst>
            <a:ext uri="{FF2B5EF4-FFF2-40B4-BE49-F238E27FC236}">
              <a16:creationId xmlns:a16="http://schemas.microsoft.com/office/drawing/2014/main" xmlns=""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1" name="125 CuadroTexto">
          <a:extLst>
            <a:ext uri="{FF2B5EF4-FFF2-40B4-BE49-F238E27FC236}">
              <a16:creationId xmlns:a16="http://schemas.microsoft.com/office/drawing/2014/main" xmlns=""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2" name="143 CuadroTexto">
          <a:extLst>
            <a:ext uri="{FF2B5EF4-FFF2-40B4-BE49-F238E27FC236}">
              <a16:creationId xmlns:a16="http://schemas.microsoft.com/office/drawing/2014/main" xmlns=""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3" name="144 CuadroTexto">
          <a:extLst>
            <a:ext uri="{FF2B5EF4-FFF2-40B4-BE49-F238E27FC236}">
              <a16:creationId xmlns:a16="http://schemas.microsoft.com/office/drawing/2014/main" xmlns=""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4" name="145 CuadroTexto">
          <a:extLst>
            <a:ext uri="{FF2B5EF4-FFF2-40B4-BE49-F238E27FC236}">
              <a16:creationId xmlns:a16="http://schemas.microsoft.com/office/drawing/2014/main" xmlns=""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5" name="146 CuadroTexto">
          <a:extLst>
            <a:ext uri="{FF2B5EF4-FFF2-40B4-BE49-F238E27FC236}">
              <a16:creationId xmlns:a16="http://schemas.microsoft.com/office/drawing/2014/main" xmlns=""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6" name="147 CuadroTexto">
          <a:extLst>
            <a:ext uri="{FF2B5EF4-FFF2-40B4-BE49-F238E27FC236}">
              <a16:creationId xmlns:a16="http://schemas.microsoft.com/office/drawing/2014/main" xmlns=""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7" name="148 CuadroTexto">
          <a:extLst>
            <a:ext uri="{FF2B5EF4-FFF2-40B4-BE49-F238E27FC236}">
              <a16:creationId xmlns:a16="http://schemas.microsoft.com/office/drawing/2014/main" xmlns=""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8" name="149 CuadroTexto">
          <a:extLst>
            <a:ext uri="{FF2B5EF4-FFF2-40B4-BE49-F238E27FC236}">
              <a16:creationId xmlns:a16="http://schemas.microsoft.com/office/drawing/2014/main" xmlns=""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9" name="150 CuadroTexto">
          <a:extLst>
            <a:ext uri="{FF2B5EF4-FFF2-40B4-BE49-F238E27FC236}">
              <a16:creationId xmlns:a16="http://schemas.microsoft.com/office/drawing/2014/main" xmlns=""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0" name="151 CuadroTexto">
          <a:extLst>
            <a:ext uri="{FF2B5EF4-FFF2-40B4-BE49-F238E27FC236}">
              <a16:creationId xmlns:a16="http://schemas.microsoft.com/office/drawing/2014/main" xmlns=""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1" name="152 CuadroTexto">
          <a:extLst>
            <a:ext uri="{FF2B5EF4-FFF2-40B4-BE49-F238E27FC236}">
              <a16:creationId xmlns:a16="http://schemas.microsoft.com/office/drawing/2014/main" xmlns=""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2" name="153 CuadroTexto">
          <a:extLst>
            <a:ext uri="{FF2B5EF4-FFF2-40B4-BE49-F238E27FC236}">
              <a16:creationId xmlns:a16="http://schemas.microsoft.com/office/drawing/2014/main" xmlns=""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3" name="154 CuadroTexto">
          <a:extLst>
            <a:ext uri="{FF2B5EF4-FFF2-40B4-BE49-F238E27FC236}">
              <a16:creationId xmlns:a16="http://schemas.microsoft.com/office/drawing/2014/main" xmlns=""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4" name="155 CuadroTexto">
          <a:extLst>
            <a:ext uri="{FF2B5EF4-FFF2-40B4-BE49-F238E27FC236}">
              <a16:creationId xmlns:a16="http://schemas.microsoft.com/office/drawing/2014/main" xmlns=""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5" name="156 CuadroTexto">
          <a:extLst>
            <a:ext uri="{FF2B5EF4-FFF2-40B4-BE49-F238E27FC236}">
              <a16:creationId xmlns:a16="http://schemas.microsoft.com/office/drawing/2014/main" xmlns=""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6" name="157 CuadroTexto">
          <a:extLst>
            <a:ext uri="{FF2B5EF4-FFF2-40B4-BE49-F238E27FC236}">
              <a16:creationId xmlns:a16="http://schemas.microsoft.com/office/drawing/2014/main" xmlns=""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7" name="158 CuadroTexto">
          <a:extLst>
            <a:ext uri="{FF2B5EF4-FFF2-40B4-BE49-F238E27FC236}">
              <a16:creationId xmlns:a16="http://schemas.microsoft.com/office/drawing/2014/main" xmlns=""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8" name="159 CuadroTexto">
          <a:extLst>
            <a:ext uri="{FF2B5EF4-FFF2-40B4-BE49-F238E27FC236}">
              <a16:creationId xmlns:a16="http://schemas.microsoft.com/office/drawing/2014/main" xmlns=""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9" name="160 CuadroTexto">
          <a:extLst>
            <a:ext uri="{FF2B5EF4-FFF2-40B4-BE49-F238E27FC236}">
              <a16:creationId xmlns:a16="http://schemas.microsoft.com/office/drawing/2014/main" xmlns=""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0" name="161 CuadroTexto">
          <a:extLst>
            <a:ext uri="{FF2B5EF4-FFF2-40B4-BE49-F238E27FC236}">
              <a16:creationId xmlns:a16="http://schemas.microsoft.com/office/drawing/2014/main" xmlns=""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1" name="162 CuadroTexto">
          <a:extLst>
            <a:ext uri="{FF2B5EF4-FFF2-40B4-BE49-F238E27FC236}">
              <a16:creationId xmlns:a16="http://schemas.microsoft.com/office/drawing/2014/main" xmlns=""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2" name="163 CuadroTexto">
          <a:extLst>
            <a:ext uri="{FF2B5EF4-FFF2-40B4-BE49-F238E27FC236}">
              <a16:creationId xmlns:a16="http://schemas.microsoft.com/office/drawing/2014/main" xmlns=""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3" name="164 CuadroTexto">
          <a:extLst>
            <a:ext uri="{FF2B5EF4-FFF2-40B4-BE49-F238E27FC236}">
              <a16:creationId xmlns:a16="http://schemas.microsoft.com/office/drawing/2014/main" xmlns=""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4" name="165 CuadroTexto">
          <a:extLst>
            <a:ext uri="{FF2B5EF4-FFF2-40B4-BE49-F238E27FC236}">
              <a16:creationId xmlns:a16="http://schemas.microsoft.com/office/drawing/2014/main" xmlns=""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5" name="166 CuadroTexto">
          <a:extLst>
            <a:ext uri="{FF2B5EF4-FFF2-40B4-BE49-F238E27FC236}">
              <a16:creationId xmlns:a16="http://schemas.microsoft.com/office/drawing/2014/main" xmlns=""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6" name="167 CuadroTexto">
          <a:extLst>
            <a:ext uri="{FF2B5EF4-FFF2-40B4-BE49-F238E27FC236}">
              <a16:creationId xmlns:a16="http://schemas.microsoft.com/office/drawing/2014/main" xmlns=""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7" name="168 CuadroTexto">
          <a:extLst>
            <a:ext uri="{FF2B5EF4-FFF2-40B4-BE49-F238E27FC236}">
              <a16:creationId xmlns:a16="http://schemas.microsoft.com/office/drawing/2014/main" xmlns=""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8" name="169 CuadroTexto">
          <a:extLst>
            <a:ext uri="{FF2B5EF4-FFF2-40B4-BE49-F238E27FC236}">
              <a16:creationId xmlns:a16="http://schemas.microsoft.com/office/drawing/2014/main" xmlns=""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9" name="170 CuadroTexto">
          <a:extLst>
            <a:ext uri="{FF2B5EF4-FFF2-40B4-BE49-F238E27FC236}">
              <a16:creationId xmlns:a16="http://schemas.microsoft.com/office/drawing/2014/main" xmlns=""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0" name="171 CuadroTexto">
          <a:extLst>
            <a:ext uri="{FF2B5EF4-FFF2-40B4-BE49-F238E27FC236}">
              <a16:creationId xmlns:a16="http://schemas.microsoft.com/office/drawing/2014/main" xmlns=""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1" name="172 CuadroTexto">
          <a:extLst>
            <a:ext uri="{FF2B5EF4-FFF2-40B4-BE49-F238E27FC236}">
              <a16:creationId xmlns:a16="http://schemas.microsoft.com/office/drawing/2014/main" xmlns=""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2" name="173 CuadroTexto">
          <a:extLst>
            <a:ext uri="{FF2B5EF4-FFF2-40B4-BE49-F238E27FC236}">
              <a16:creationId xmlns:a16="http://schemas.microsoft.com/office/drawing/2014/main" xmlns=""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3" name="174 CuadroTexto">
          <a:extLst>
            <a:ext uri="{FF2B5EF4-FFF2-40B4-BE49-F238E27FC236}">
              <a16:creationId xmlns:a16="http://schemas.microsoft.com/office/drawing/2014/main" xmlns=""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4" name="175 CuadroTexto">
          <a:extLst>
            <a:ext uri="{FF2B5EF4-FFF2-40B4-BE49-F238E27FC236}">
              <a16:creationId xmlns:a16="http://schemas.microsoft.com/office/drawing/2014/main" xmlns=""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5" name="176 CuadroTexto">
          <a:extLst>
            <a:ext uri="{FF2B5EF4-FFF2-40B4-BE49-F238E27FC236}">
              <a16:creationId xmlns:a16="http://schemas.microsoft.com/office/drawing/2014/main" xmlns=""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6" name="177 CuadroTexto">
          <a:extLst>
            <a:ext uri="{FF2B5EF4-FFF2-40B4-BE49-F238E27FC236}">
              <a16:creationId xmlns:a16="http://schemas.microsoft.com/office/drawing/2014/main" xmlns=""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7" name="178 CuadroTexto">
          <a:extLst>
            <a:ext uri="{FF2B5EF4-FFF2-40B4-BE49-F238E27FC236}">
              <a16:creationId xmlns:a16="http://schemas.microsoft.com/office/drawing/2014/main" xmlns=""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8" name="179 CuadroTexto">
          <a:extLst>
            <a:ext uri="{FF2B5EF4-FFF2-40B4-BE49-F238E27FC236}">
              <a16:creationId xmlns:a16="http://schemas.microsoft.com/office/drawing/2014/main" xmlns=""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9" name="180 CuadroTexto">
          <a:extLst>
            <a:ext uri="{FF2B5EF4-FFF2-40B4-BE49-F238E27FC236}">
              <a16:creationId xmlns:a16="http://schemas.microsoft.com/office/drawing/2014/main" xmlns=""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0" name="181 CuadroTexto">
          <a:extLst>
            <a:ext uri="{FF2B5EF4-FFF2-40B4-BE49-F238E27FC236}">
              <a16:creationId xmlns:a16="http://schemas.microsoft.com/office/drawing/2014/main" xmlns=""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1" name="182 CuadroTexto">
          <a:extLst>
            <a:ext uri="{FF2B5EF4-FFF2-40B4-BE49-F238E27FC236}">
              <a16:creationId xmlns:a16="http://schemas.microsoft.com/office/drawing/2014/main" xmlns=""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2" name="183 CuadroTexto">
          <a:extLst>
            <a:ext uri="{FF2B5EF4-FFF2-40B4-BE49-F238E27FC236}">
              <a16:creationId xmlns:a16="http://schemas.microsoft.com/office/drawing/2014/main" xmlns=""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3" name="184 CuadroTexto">
          <a:extLst>
            <a:ext uri="{FF2B5EF4-FFF2-40B4-BE49-F238E27FC236}">
              <a16:creationId xmlns:a16="http://schemas.microsoft.com/office/drawing/2014/main" xmlns=""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4" name="185 CuadroTexto">
          <a:extLst>
            <a:ext uri="{FF2B5EF4-FFF2-40B4-BE49-F238E27FC236}">
              <a16:creationId xmlns:a16="http://schemas.microsoft.com/office/drawing/2014/main" xmlns=""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5" name="186 CuadroTexto">
          <a:extLst>
            <a:ext uri="{FF2B5EF4-FFF2-40B4-BE49-F238E27FC236}">
              <a16:creationId xmlns:a16="http://schemas.microsoft.com/office/drawing/2014/main" xmlns=""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6" name="187 CuadroTexto">
          <a:extLst>
            <a:ext uri="{FF2B5EF4-FFF2-40B4-BE49-F238E27FC236}">
              <a16:creationId xmlns:a16="http://schemas.microsoft.com/office/drawing/2014/main" xmlns=""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7" name="188 CuadroTexto">
          <a:extLst>
            <a:ext uri="{FF2B5EF4-FFF2-40B4-BE49-F238E27FC236}">
              <a16:creationId xmlns:a16="http://schemas.microsoft.com/office/drawing/2014/main" xmlns=""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8" name="189 CuadroTexto">
          <a:extLst>
            <a:ext uri="{FF2B5EF4-FFF2-40B4-BE49-F238E27FC236}">
              <a16:creationId xmlns:a16="http://schemas.microsoft.com/office/drawing/2014/main" xmlns=""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9" name="190 CuadroTexto">
          <a:extLst>
            <a:ext uri="{FF2B5EF4-FFF2-40B4-BE49-F238E27FC236}">
              <a16:creationId xmlns:a16="http://schemas.microsoft.com/office/drawing/2014/main" xmlns=""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0" name="191 CuadroTexto">
          <a:extLst>
            <a:ext uri="{FF2B5EF4-FFF2-40B4-BE49-F238E27FC236}">
              <a16:creationId xmlns:a16="http://schemas.microsoft.com/office/drawing/2014/main" xmlns=""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1" name="192 CuadroTexto">
          <a:extLst>
            <a:ext uri="{FF2B5EF4-FFF2-40B4-BE49-F238E27FC236}">
              <a16:creationId xmlns:a16="http://schemas.microsoft.com/office/drawing/2014/main" xmlns=""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2" name="193 CuadroTexto">
          <a:extLst>
            <a:ext uri="{FF2B5EF4-FFF2-40B4-BE49-F238E27FC236}">
              <a16:creationId xmlns:a16="http://schemas.microsoft.com/office/drawing/2014/main" xmlns=""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3" name="194 CuadroTexto">
          <a:extLst>
            <a:ext uri="{FF2B5EF4-FFF2-40B4-BE49-F238E27FC236}">
              <a16:creationId xmlns:a16="http://schemas.microsoft.com/office/drawing/2014/main" xmlns=""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4" name="195 CuadroTexto">
          <a:extLst>
            <a:ext uri="{FF2B5EF4-FFF2-40B4-BE49-F238E27FC236}">
              <a16:creationId xmlns:a16="http://schemas.microsoft.com/office/drawing/2014/main" xmlns=""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5" name="196 CuadroTexto">
          <a:extLst>
            <a:ext uri="{FF2B5EF4-FFF2-40B4-BE49-F238E27FC236}">
              <a16:creationId xmlns:a16="http://schemas.microsoft.com/office/drawing/2014/main" xmlns=""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6" name="197 CuadroTexto">
          <a:extLst>
            <a:ext uri="{FF2B5EF4-FFF2-40B4-BE49-F238E27FC236}">
              <a16:creationId xmlns:a16="http://schemas.microsoft.com/office/drawing/2014/main" xmlns=""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7" name="198 CuadroTexto">
          <a:extLst>
            <a:ext uri="{FF2B5EF4-FFF2-40B4-BE49-F238E27FC236}">
              <a16:creationId xmlns:a16="http://schemas.microsoft.com/office/drawing/2014/main" xmlns=""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8" name="199 CuadroTexto">
          <a:extLst>
            <a:ext uri="{FF2B5EF4-FFF2-40B4-BE49-F238E27FC236}">
              <a16:creationId xmlns:a16="http://schemas.microsoft.com/office/drawing/2014/main" xmlns=""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9" name="200 CuadroTexto">
          <a:extLst>
            <a:ext uri="{FF2B5EF4-FFF2-40B4-BE49-F238E27FC236}">
              <a16:creationId xmlns:a16="http://schemas.microsoft.com/office/drawing/2014/main" xmlns=""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0" name="201 CuadroTexto">
          <a:extLst>
            <a:ext uri="{FF2B5EF4-FFF2-40B4-BE49-F238E27FC236}">
              <a16:creationId xmlns:a16="http://schemas.microsoft.com/office/drawing/2014/main" xmlns=""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1" name="202 CuadroTexto">
          <a:extLst>
            <a:ext uri="{FF2B5EF4-FFF2-40B4-BE49-F238E27FC236}">
              <a16:creationId xmlns:a16="http://schemas.microsoft.com/office/drawing/2014/main" xmlns=""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2" name="203 CuadroTexto">
          <a:extLst>
            <a:ext uri="{FF2B5EF4-FFF2-40B4-BE49-F238E27FC236}">
              <a16:creationId xmlns:a16="http://schemas.microsoft.com/office/drawing/2014/main" xmlns=""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3" name="204 CuadroTexto">
          <a:extLst>
            <a:ext uri="{FF2B5EF4-FFF2-40B4-BE49-F238E27FC236}">
              <a16:creationId xmlns:a16="http://schemas.microsoft.com/office/drawing/2014/main" xmlns=""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4" name="205 CuadroTexto">
          <a:extLst>
            <a:ext uri="{FF2B5EF4-FFF2-40B4-BE49-F238E27FC236}">
              <a16:creationId xmlns:a16="http://schemas.microsoft.com/office/drawing/2014/main" xmlns=""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5" name="206 CuadroTexto">
          <a:extLst>
            <a:ext uri="{FF2B5EF4-FFF2-40B4-BE49-F238E27FC236}">
              <a16:creationId xmlns:a16="http://schemas.microsoft.com/office/drawing/2014/main" xmlns=""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6" name="207 CuadroTexto">
          <a:extLst>
            <a:ext uri="{FF2B5EF4-FFF2-40B4-BE49-F238E27FC236}">
              <a16:creationId xmlns:a16="http://schemas.microsoft.com/office/drawing/2014/main" xmlns=""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7" name="208 CuadroTexto">
          <a:extLst>
            <a:ext uri="{FF2B5EF4-FFF2-40B4-BE49-F238E27FC236}">
              <a16:creationId xmlns:a16="http://schemas.microsoft.com/office/drawing/2014/main" xmlns=""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8" name="209 CuadroTexto">
          <a:extLst>
            <a:ext uri="{FF2B5EF4-FFF2-40B4-BE49-F238E27FC236}">
              <a16:creationId xmlns:a16="http://schemas.microsoft.com/office/drawing/2014/main" xmlns=""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9" name="210 CuadroTexto">
          <a:extLst>
            <a:ext uri="{FF2B5EF4-FFF2-40B4-BE49-F238E27FC236}">
              <a16:creationId xmlns:a16="http://schemas.microsoft.com/office/drawing/2014/main" xmlns=""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0" name="211 CuadroTexto">
          <a:extLst>
            <a:ext uri="{FF2B5EF4-FFF2-40B4-BE49-F238E27FC236}">
              <a16:creationId xmlns:a16="http://schemas.microsoft.com/office/drawing/2014/main" xmlns=""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1" name="212 CuadroTexto">
          <a:extLst>
            <a:ext uri="{FF2B5EF4-FFF2-40B4-BE49-F238E27FC236}">
              <a16:creationId xmlns:a16="http://schemas.microsoft.com/office/drawing/2014/main" xmlns=""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2" name="213 CuadroTexto">
          <a:extLst>
            <a:ext uri="{FF2B5EF4-FFF2-40B4-BE49-F238E27FC236}">
              <a16:creationId xmlns:a16="http://schemas.microsoft.com/office/drawing/2014/main" xmlns=""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3" name="214 CuadroTexto">
          <a:extLst>
            <a:ext uri="{FF2B5EF4-FFF2-40B4-BE49-F238E27FC236}">
              <a16:creationId xmlns:a16="http://schemas.microsoft.com/office/drawing/2014/main" xmlns=""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4" name="215 CuadroTexto">
          <a:extLst>
            <a:ext uri="{FF2B5EF4-FFF2-40B4-BE49-F238E27FC236}">
              <a16:creationId xmlns:a16="http://schemas.microsoft.com/office/drawing/2014/main" xmlns=""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5" name="216 CuadroTexto">
          <a:extLst>
            <a:ext uri="{FF2B5EF4-FFF2-40B4-BE49-F238E27FC236}">
              <a16:creationId xmlns:a16="http://schemas.microsoft.com/office/drawing/2014/main" xmlns=""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6" name="217 CuadroTexto">
          <a:extLst>
            <a:ext uri="{FF2B5EF4-FFF2-40B4-BE49-F238E27FC236}">
              <a16:creationId xmlns:a16="http://schemas.microsoft.com/office/drawing/2014/main" xmlns=""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7" name="218 CuadroTexto">
          <a:extLst>
            <a:ext uri="{FF2B5EF4-FFF2-40B4-BE49-F238E27FC236}">
              <a16:creationId xmlns:a16="http://schemas.microsoft.com/office/drawing/2014/main" xmlns=""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8" name="219 CuadroTexto">
          <a:extLst>
            <a:ext uri="{FF2B5EF4-FFF2-40B4-BE49-F238E27FC236}">
              <a16:creationId xmlns:a16="http://schemas.microsoft.com/office/drawing/2014/main" xmlns=""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9" name="220 CuadroTexto">
          <a:extLst>
            <a:ext uri="{FF2B5EF4-FFF2-40B4-BE49-F238E27FC236}">
              <a16:creationId xmlns:a16="http://schemas.microsoft.com/office/drawing/2014/main" xmlns=""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0" name="221 CuadroTexto">
          <a:extLst>
            <a:ext uri="{FF2B5EF4-FFF2-40B4-BE49-F238E27FC236}">
              <a16:creationId xmlns:a16="http://schemas.microsoft.com/office/drawing/2014/main" xmlns=""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1" name="222 CuadroTexto">
          <a:extLst>
            <a:ext uri="{FF2B5EF4-FFF2-40B4-BE49-F238E27FC236}">
              <a16:creationId xmlns:a16="http://schemas.microsoft.com/office/drawing/2014/main" xmlns=""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2" name="223 CuadroTexto">
          <a:extLst>
            <a:ext uri="{FF2B5EF4-FFF2-40B4-BE49-F238E27FC236}">
              <a16:creationId xmlns:a16="http://schemas.microsoft.com/office/drawing/2014/main" xmlns=""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3" name="224 CuadroTexto">
          <a:extLst>
            <a:ext uri="{FF2B5EF4-FFF2-40B4-BE49-F238E27FC236}">
              <a16:creationId xmlns:a16="http://schemas.microsoft.com/office/drawing/2014/main" xmlns=""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4" name="225 CuadroTexto">
          <a:extLst>
            <a:ext uri="{FF2B5EF4-FFF2-40B4-BE49-F238E27FC236}">
              <a16:creationId xmlns:a16="http://schemas.microsoft.com/office/drawing/2014/main" xmlns=""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5" name="226 CuadroTexto">
          <a:extLst>
            <a:ext uri="{FF2B5EF4-FFF2-40B4-BE49-F238E27FC236}">
              <a16:creationId xmlns:a16="http://schemas.microsoft.com/office/drawing/2014/main" xmlns=""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6" name="227 CuadroTexto">
          <a:extLst>
            <a:ext uri="{FF2B5EF4-FFF2-40B4-BE49-F238E27FC236}">
              <a16:creationId xmlns:a16="http://schemas.microsoft.com/office/drawing/2014/main" xmlns=""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7" name="228 CuadroTexto">
          <a:extLst>
            <a:ext uri="{FF2B5EF4-FFF2-40B4-BE49-F238E27FC236}">
              <a16:creationId xmlns:a16="http://schemas.microsoft.com/office/drawing/2014/main" xmlns=""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8" name="229 CuadroTexto">
          <a:extLst>
            <a:ext uri="{FF2B5EF4-FFF2-40B4-BE49-F238E27FC236}">
              <a16:creationId xmlns:a16="http://schemas.microsoft.com/office/drawing/2014/main" xmlns=""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9" name="230 CuadroTexto">
          <a:extLst>
            <a:ext uri="{FF2B5EF4-FFF2-40B4-BE49-F238E27FC236}">
              <a16:creationId xmlns:a16="http://schemas.microsoft.com/office/drawing/2014/main" xmlns=""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0" name="231 CuadroTexto">
          <a:extLst>
            <a:ext uri="{FF2B5EF4-FFF2-40B4-BE49-F238E27FC236}">
              <a16:creationId xmlns:a16="http://schemas.microsoft.com/office/drawing/2014/main" xmlns=""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1" name="232 CuadroTexto">
          <a:extLst>
            <a:ext uri="{FF2B5EF4-FFF2-40B4-BE49-F238E27FC236}">
              <a16:creationId xmlns:a16="http://schemas.microsoft.com/office/drawing/2014/main" xmlns=""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2" name="233 CuadroTexto">
          <a:extLst>
            <a:ext uri="{FF2B5EF4-FFF2-40B4-BE49-F238E27FC236}">
              <a16:creationId xmlns:a16="http://schemas.microsoft.com/office/drawing/2014/main" xmlns=""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3" name="234 CuadroTexto">
          <a:extLst>
            <a:ext uri="{FF2B5EF4-FFF2-40B4-BE49-F238E27FC236}">
              <a16:creationId xmlns:a16="http://schemas.microsoft.com/office/drawing/2014/main" xmlns=""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4" name="235 CuadroTexto">
          <a:extLst>
            <a:ext uri="{FF2B5EF4-FFF2-40B4-BE49-F238E27FC236}">
              <a16:creationId xmlns:a16="http://schemas.microsoft.com/office/drawing/2014/main" xmlns=""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5" name="236 CuadroTexto">
          <a:extLst>
            <a:ext uri="{FF2B5EF4-FFF2-40B4-BE49-F238E27FC236}">
              <a16:creationId xmlns:a16="http://schemas.microsoft.com/office/drawing/2014/main" xmlns=""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6" name="237 CuadroTexto">
          <a:extLst>
            <a:ext uri="{FF2B5EF4-FFF2-40B4-BE49-F238E27FC236}">
              <a16:creationId xmlns:a16="http://schemas.microsoft.com/office/drawing/2014/main" xmlns=""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7" name="238 CuadroTexto">
          <a:extLst>
            <a:ext uri="{FF2B5EF4-FFF2-40B4-BE49-F238E27FC236}">
              <a16:creationId xmlns:a16="http://schemas.microsoft.com/office/drawing/2014/main" xmlns=""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8" name="239 CuadroTexto">
          <a:extLst>
            <a:ext uri="{FF2B5EF4-FFF2-40B4-BE49-F238E27FC236}">
              <a16:creationId xmlns:a16="http://schemas.microsoft.com/office/drawing/2014/main" xmlns=""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9" name="240 CuadroTexto">
          <a:extLst>
            <a:ext uri="{FF2B5EF4-FFF2-40B4-BE49-F238E27FC236}">
              <a16:creationId xmlns:a16="http://schemas.microsoft.com/office/drawing/2014/main" xmlns=""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0" name="241 CuadroTexto">
          <a:extLst>
            <a:ext uri="{FF2B5EF4-FFF2-40B4-BE49-F238E27FC236}">
              <a16:creationId xmlns:a16="http://schemas.microsoft.com/office/drawing/2014/main" xmlns=""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1" name="242 CuadroTexto">
          <a:extLst>
            <a:ext uri="{FF2B5EF4-FFF2-40B4-BE49-F238E27FC236}">
              <a16:creationId xmlns:a16="http://schemas.microsoft.com/office/drawing/2014/main" xmlns=""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2" name="243 CuadroTexto">
          <a:extLst>
            <a:ext uri="{FF2B5EF4-FFF2-40B4-BE49-F238E27FC236}">
              <a16:creationId xmlns:a16="http://schemas.microsoft.com/office/drawing/2014/main" xmlns=""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3" name="244 CuadroTexto">
          <a:extLst>
            <a:ext uri="{FF2B5EF4-FFF2-40B4-BE49-F238E27FC236}">
              <a16:creationId xmlns:a16="http://schemas.microsoft.com/office/drawing/2014/main" xmlns=""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4" name="245 CuadroTexto">
          <a:extLst>
            <a:ext uri="{FF2B5EF4-FFF2-40B4-BE49-F238E27FC236}">
              <a16:creationId xmlns:a16="http://schemas.microsoft.com/office/drawing/2014/main" xmlns=""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5" name="246 CuadroTexto">
          <a:extLst>
            <a:ext uri="{FF2B5EF4-FFF2-40B4-BE49-F238E27FC236}">
              <a16:creationId xmlns:a16="http://schemas.microsoft.com/office/drawing/2014/main" xmlns=""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6" name="247 CuadroTexto">
          <a:extLst>
            <a:ext uri="{FF2B5EF4-FFF2-40B4-BE49-F238E27FC236}">
              <a16:creationId xmlns:a16="http://schemas.microsoft.com/office/drawing/2014/main" xmlns=""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7" name="248 CuadroTexto">
          <a:extLst>
            <a:ext uri="{FF2B5EF4-FFF2-40B4-BE49-F238E27FC236}">
              <a16:creationId xmlns:a16="http://schemas.microsoft.com/office/drawing/2014/main" xmlns=""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8" name="249 CuadroTexto">
          <a:extLst>
            <a:ext uri="{FF2B5EF4-FFF2-40B4-BE49-F238E27FC236}">
              <a16:creationId xmlns:a16="http://schemas.microsoft.com/office/drawing/2014/main" xmlns=""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9" name="250 CuadroTexto">
          <a:extLst>
            <a:ext uri="{FF2B5EF4-FFF2-40B4-BE49-F238E27FC236}">
              <a16:creationId xmlns:a16="http://schemas.microsoft.com/office/drawing/2014/main" xmlns=""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0" name="251 CuadroTexto">
          <a:extLst>
            <a:ext uri="{FF2B5EF4-FFF2-40B4-BE49-F238E27FC236}">
              <a16:creationId xmlns:a16="http://schemas.microsoft.com/office/drawing/2014/main" xmlns=""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1" name="252 CuadroTexto">
          <a:extLst>
            <a:ext uri="{FF2B5EF4-FFF2-40B4-BE49-F238E27FC236}">
              <a16:creationId xmlns:a16="http://schemas.microsoft.com/office/drawing/2014/main" xmlns=""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2" name="253 CuadroTexto">
          <a:extLst>
            <a:ext uri="{FF2B5EF4-FFF2-40B4-BE49-F238E27FC236}">
              <a16:creationId xmlns:a16="http://schemas.microsoft.com/office/drawing/2014/main" xmlns=""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3" name="254 CuadroTexto">
          <a:extLst>
            <a:ext uri="{FF2B5EF4-FFF2-40B4-BE49-F238E27FC236}">
              <a16:creationId xmlns:a16="http://schemas.microsoft.com/office/drawing/2014/main" xmlns=""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4" name="255 CuadroTexto">
          <a:extLst>
            <a:ext uri="{FF2B5EF4-FFF2-40B4-BE49-F238E27FC236}">
              <a16:creationId xmlns:a16="http://schemas.microsoft.com/office/drawing/2014/main" xmlns=""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5" name="256 CuadroTexto">
          <a:extLst>
            <a:ext uri="{FF2B5EF4-FFF2-40B4-BE49-F238E27FC236}">
              <a16:creationId xmlns:a16="http://schemas.microsoft.com/office/drawing/2014/main" xmlns=""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6" name="257 CuadroTexto">
          <a:extLst>
            <a:ext uri="{FF2B5EF4-FFF2-40B4-BE49-F238E27FC236}">
              <a16:creationId xmlns:a16="http://schemas.microsoft.com/office/drawing/2014/main" xmlns=""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7" name="258 CuadroTexto">
          <a:extLst>
            <a:ext uri="{FF2B5EF4-FFF2-40B4-BE49-F238E27FC236}">
              <a16:creationId xmlns:a16="http://schemas.microsoft.com/office/drawing/2014/main" xmlns=""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8" name="259 CuadroTexto">
          <a:extLst>
            <a:ext uri="{FF2B5EF4-FFF2-40B4-BE49-F238E27FC236}">
              <a16:creationId xmlns:a16="http://schemas.microsoft.com/office/drawing/2014/main" xmlns=""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9" name="260 CuadroTexto">
          <a:extLst>
            <a:ext uri="{FF2B5EF4-FFF2-40B4-BE49-F238E27FC236}">
              <a16:creationId xmlns:a16="http://schemas.microsoft.com/office/drawing/2014/main" xmlns=""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0" name="261 CuadroTexto">
          <a:extLst>
            <a:ext uri="{FF2B5EF4-FFF2-40B4-BE49-F238E27FC236}">
              <a16:creationId xmlns:a16="http://schemas.microsoft.com/office/drawing/2014/main" xmlns=""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1" name="262 CuadroTexto">
          <a:extLst>
            <a:ext uri="{FF2B5EF4-FFF2-40B4-BE49-F238E27FC236}">
              <a16:creationId xmlns:a16="http://schemas.microsoft.com/office/drawing/2014/main" xmlns=""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2" name="263 CuadroTexto">
          <a:extLst>
            <a:ext uri="{FF2B5EF4-FFF2-40B4-BE49-F238E27FC236}">
              <a16:creationId xmlns:a16="http://schemas.microsoft.com/office/drawing/2014/main" xmlns=""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3" name="264 CuadroTexto">
          <a:extLst>
            <a:ext uri="{FF2B5EF4-FFF2-40B4-BE49-F238E27FC236}">
              <a16:creationId xmlns:a16="http://schemas.microsoft.com/office/drawing/2014/main" xmlns=""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4" name="265 CuadroTexto">
          <a:extLst>
            <a:ext uri="{FF2B5EF4-FFF2-40B4-BE49-F238E27FC236}">
              <a16:creationId xmlns:a16="http://schemas.microsoft.com/office/drawing/2014/main" xmlns=""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5" name="266 CuadroTexto">
          <a:extLst>
            <a:ext uri="{FF2B5EF4-FFF2-40B4-BE49-F238E27FC236}">
              <a16:creationId xmlns:a16="http://schemas.microsoft.com/office/drawing/2014/main" xmlns=""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6" name="267 CuadroTexto">
          <a:extLst>
            <a:ext uri="{FF2B5EF4-FFF2-40B4-BE49-F238E27FC236}">
              <a16:creationId xmlns:a16="http://schemas.microsoft.com/office/drawing/2014/main" xmlns=""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7" name="268 CuadroTexto">
          <a:extLst>
            <a:ext uri="{FF2B5EF4-FFF2-40B4-BE49-F238E27FC236}">
              <a16:creationId xmlns:a16="http://schemas.microsoft.com/office/drawing/2014/main" xmlns="" id="{00000000-0008-0000-2000-000067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8" name="269 CuadroTexto">
          <a:extLst>
            <a:ext uri="{FF2B5EF4-FFF2-40B4-BE49-F238E27FC236}">
              <a16:creationId xmlns:a16="http://schemas.microsoft.com/office/drawing/2014/main" xmlns="" id="{00000000-0008-0000-2000-000068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9" name="270 CuadroTexto">
          <a:extLst>
            <a:ext uri="{FF2B5EF4-FFF2-40B4-BE49-F238E27FC236}">
              <a16:creationId xmlns:a16="http://schemas.microsoft.com/office/drawing/2014/main" xmlns="" id="{00000000-0008-0000-2000-000069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0" name="271 CuadroTexto">
          <a:extLst>
            <a:ext uri="{FF2B5EF4-FFF2-40B4-BE49-F238E27FC236}">
              <a16:creationId xmlns:a16="http://schemas.microsoft.com/office/drawing/2014/main" xmlns="" id="{00000000-0008-0000-2000-00006A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1" name="272 CuadroTexto">
          <a:extLst>
            <a:ext uri="{FF2B5EF4-FFF2-40B4-BE49-F238E27FC236}">
              <a16:creationId xmlns:a16="http://schemas.microsoft.com/office/drawing/2014/main" xmlns="" id="{00000000-0008-0000-2000-00006B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2" name="273 CuadroTexto">
          <a:extLst>
            <a:ext uri="{FF2B5EF4-FFF2-40B4-BE49-F238E27FC236}">
              <a16:creationId xmlns:a16="http://schemas.microsoft.com/office/drawing/2014/main" xmlns="" id="{00000000-0008-0000-2000-00006C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3" name="274 CuadroTexto">
          <a:extLst>
            <a:ext uri="{FF2B5EF4-FFF2-40B4-BE49-F238E27FC236}">
              <a16:creationId xmlns:a16="http://schemas.microsoft.com/office/drawing/2014/main" xmlns="" id="{00000000-0008-0000-2000-00006D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4" name="275 CuadroTexto">
          <a:extLst>
            <a:ext uri="{FF2B5EF4-FFF2-40B4-BE49-F238E27FC236}">
              <a16:creationId xmlns:a16="http://schemas.microsoft.com/office/drawing/2014/main" xmlns="" id="{00000000-0008-0000-2000-00006E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5" name="276 CuadroTexto">
          <a:extLst>
            <a:ext uri="{FF2B5EF4-FFF2-40B4-BE49-F238E27FC236}">
              <a16:creationId xmlns:a16="http://schemas.microsoft.com/office/drawing/2014/main" xmlns="" id="{00000000-0008-0000-2000-00006F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6" name="277 CuadroTexto">
          <a:extLst>
            <a:ext uri="{FF2B5EF4-FFF2-40B4-BE49-F238E27FC236}">
              <a16:creationId xmlns:a16="http://schemas.microsoft.com/office/drawing/2014/main" xmlns="" id="{00000000-0008-0000-2000-000070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7" name="278 CuadroTexto">
          <a:extLst>
            <a:ext uri="{FF2B5EF4-FFF2-40B4-BE49-F238E27FC236}">
              <a16:creationId xmlns:a16="http://schemas.microsoft.com/office/drawing/2014/main" xmlns="" id="{00000000-0008-0000-2000-000071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8" name="279 CuadroTexto">
          <a:extLst>
            <a:ext uri="{FF2B5EF4-FFF2-40B4-BE49-F238E27FC236}">
              <a16:creationId xmlns:a16="http://schemas.microsoft.com/office/drawing/2014/main" xmlns="" id="{00000000-0008-0000-2000-000072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9" name="280 CuadroTexto">
          <a:extLst>
            <a:ext uri="{FF2B5EF4-FFF2-40B4-BE49-F238E27FC236}">
              <a16:creationId xmlns:a16="http://schemas.microsoft.com/office/drawing/2014/main" xmlns="" id="{00000000-0008-0000-2000-000073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0" name="281 CuadroTexto">
          <a:extLst>
            <a:ext uri="{FF2B5EF4-FFF2-40B4-BE49-F238E27FC236}">
              <a16:creationId xmlns:a16="http://schemas.microsoft.com/office/drawing/2014/main" xmlns="" id="{00000000-0008-0000-2000-000074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1" name="282 CuadroTexto">
          <a:extLst>
            <a:ext uri="{FF2B5EF4-FFF2-40B4-BE49-F238E27FC236}">
              <a16:creationId xmlns:a16="http://schemas.microsoft.com/office/drawing/2014/main" xmlns="" id="{00000000-0008-0000-2000-000075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2" name="283 CuadroTexto">
          <a:extLst>
            <a:ext uri="{FF2B5EF4-FFF2-40B4-BE49-F238E27FC236}">
              <a16:creationId xmlns:a16="http://schemas.microsoft.com/office/drawing/2014/main" xmlns="" id="{00000000-0008-0000-2000-000076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3" name="284 CuadroTexto">
          <a:extLst>
            <a:ext uri="{FF2B5EF4-FFF2-40B4-BE49-F238E27FC236}">
              <a16:creationId xmlns:a16="http://schemas.microsoft.com/office/drawing/2014/main" xmlns="" id="{00000000-0008-0000-2000-000077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4" name="285 CuadroTexto">
          <a:extLst>
            <a:ext uri="{FF2B5EF4-FFF2-40B4-BE49-F238E27FC236}">
              <a16:creationId xmlns:a16="http://schemas.microsoft.com/office/drawing/2014/main" xmlns=""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5" name="286 CuadroTexto">
          <a:extLst>
            <a:ext uri="{FF2B5EF4-FFF2-40B4-BE49-F238E27FC236}">
              <a16:creationId xmlns:a16="http://schemas.microsoft.com/office/drawing/2014/main" xmlns=""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6" name="287 CuadroTexto">
          <a:extLst>
            <a:ext uri="{FF2B5EF4-FFF2-40B4-BE49-F238E27FC236}">
              <a16:creationId xmlns:a16="http://schemas.microsoft.com/office/drawing/2014/main" xmlns=""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7" name="288 CuadroTexto">
          <a:extLst>
            <a:ext uri="{FF2B5EF4-FFF2-40B4-BE49-F238E27FC236}">
              <a16:creationId xmlns:a16="http://schemas.microsoft.com/office/drawing/2014/main" xmlns=""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8" name="289 CuadroTexto">
          <a:extLst>
            <a:ext uri="{FF2B5EF4-FFF2-40B4-BE49-F238E27FC236}">
              <a16:creationId xmlns:a16="http://schemas.microsoft.com/office/drawing/2014/main" xmlns=""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9" name="290 CuadroTexto">
          <a:extLst>
            <a:ext uri="{FF2B5EF4-FFF2-40B4-BE49-F238E27FC236}">
              <a16:creationId xmlns:a16="http://schemas.microsoft.com/office/drawing/2014/main" xmlns=""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0" name="291 CuadroTexto">
          <a:extLst>
            <a:ext uri="{FF2B5EF4-FFF2-40B4-BE49-F238E27FC236}">
              <a16:creationId xmlns:a16="http://schemas.microsoft.com/office/drawing/2014/main" xmlns=""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1" name="292 CuadroTexto">
          <a:extLst>
            <a:ext uri="{FF2B5EF4-FFF2-40B4-BE49-F238E27FC236}">
              <a16:creationId xmlns:a16="http://schemas.microsoft.com/office/drawing/2014/main" xmlns=""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2" name="293 CuadroTexto">
          <a:extLst>
            <a:ext uri="{FF2B5EF4-FFF2-40B4-BE49-F238E27FC236}">
              <a16:creationId xmlns:a16="http://schemas.microsoft.com/office/drawing/2014/main" xmlns=""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3" name="294 CuadroTexto">
          <a:extLst>
            <a:ext uri="{FF2B5EF4-FFF2-40B4-BE49-F238E27FC236}">
              <a16:creationId xmlns:a16="http://schemas.microsoft.com/office/drawing/2014/main" xmlns=""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4" name="295 CuadroTexto">
          <a:extLst>
            <a:ext uri="{FF2B5EF4-FFF2-40B4-BE49-F238E27FC236}">
              <a16:creationId xmlns:a16="http://schemas.microsoft.com/office/drawing/2014/main" xmlns=""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5" name="296 CuadroTexto">
          <a:extLst>
            <a:ext uri="{FF2B5EF4-FFF2-40B4-BE49-F238E27FC236}">
              <a16:creationId xmlns:a16="http://schemas.microsoft.com/office/drawing/2014/main" xmlns=""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6" name="17 CuadroTexto">
          <a:extLst>
            <a:ext uri="{FF2B5EF4-FFF2-40B4-BE49-F238E27FC236}">
              <a16:creationId xmlns:a16="http://schemas.microsoft.com/office/drawing/2014/main" xmlns=""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7" name="90 CuadroTexto">
          <a:extLst>
            <a:ext uri="{FF2B5EF4-FFF2-40B4-BE49-F238E27FC236}">
              <a16:creationId xmlns:a16="http://schemas.microsoft.com/office/drawing/2014/main" xmlns="" id="{00000000-0008-0000-2000-000085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8" name="91 CuadroTexto">
          <a:extLst>
            <a:ext uri="{FF2B5EF4-FFF2-40B4-BE49-F238E27FC236}">
              <a16:creationId xmlns:a16="http://schemas.microsoft.com/office/drawing/2014/main" xmlns="" id="{00000000-0008-0000-2000-000086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9" name="92 CuadroTexto">
          <a:extLst>
            <a:ext uri="{FF2B5EF4-FFF2-40B4-BE49-F238E27FC236}">
              <a16:creationId xmlns:a16="http://schemas.microsoft.com/office/drawing/2014/main" xmlns="" id="{00000000-0008-0000-2000-000087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0" name="93 CuadroTexto">
          <a:extLst>
            <a:ext uri="{FF2B5EF4-FFF2-40B4-BE49-F238E27FC236}">
              <a16:creationId xmlns:a16="http://schemas.microsoft.com/office/drawing/2014/main" xmlns="" id="{00000000-0008-0000-2000-000088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1" name="94 CuadroTexto">
          <a:extLst>
            <a:ext uri="{FF2B5EF4-FFF2-40B4-BE49-F238E27FC236}">
              <a16:creationId xmlns:a16="http://schemas.microsoft.com/office/drawing/2014/main" xmlns="" id="{00000000-0008-0000-2000-000089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2" name="95 CuadroTexto">
          <a:extLst>
            <a:ext uri="{FF2B5EF4-FFF2-40B4-BE49-F238E27FC236}">
              <a16:creationId xmlns:a16="http://schemas.microsoft.com/office/drawing/2014/main" xmlns="" id="{00000000-0008-0000-2000-00008A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3" name="96 CuadroTexto">
          <a:extLst>
            <a:ext uri="{FF2B5EF4-FFF2-40B4-BE49-F238E27FC236}">
              <a16:creationId xmlns:a16="http://schemas.microsoft.com/office/drawing/2014/main" xmlns="" id="{00000000-0008-0000-2000-00008B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4" name="97 CuadroTexto">
          <a:extLst>
            <a:ext uri="{FF2B5EF4-FFF2-40B4-BE49-F238E27FC236}">
              <a16:creationId xmlns:a16="http://schemas.microsoft.com/office/drawing/2014/main" xmlns="" id="{00000000-0008-0000-2000-00008C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5" name="98 CuadroTexto">
          <a:extLst>
            <a:ext uri="{FF2B5EF4-FFF2-40B4-BE49-F238E27FC236}">
              <a16:creationId xmlns:a16="http://schemas.microsoft.com/office/drawing/2014/main" xmlns="" id="{00000000-0008-0000-2000-00008D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6" name="99 CuadroTexto">
          <a:extLst>
            <a:ext uri="{FF2B5EF4-FFF2-40B4-BE49-F238E27FC236}">
              <a16:creationId xmlns:a16="http://schemas.microsoft.com/office/drawing/2014/main" xmlns="" id="{00000000-0008-0000-2000-00008E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7" name="100 CuadroTexto">
          <a:extLst>
            <a:ext uri="{FF2B5EF4-FFF2-40B4-BE49-F238E27FC236}">
              <a16:creationId xmlns:a16="http://schemas.microsoft.com/office/drawing/2014/main" xmlns="" id="{00000000-0008-0000-2000-00008F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8" name="101 CuadroTexto">
          <a:extLst>
            <a:ext uri="{FF2B5EF4-FFF2-40B4-BE49-F238E27FC236}">
              <a16:creationId xmlns:a16="http://schemas.microsoft.com/office/drawing/2014/main" xmlns="" id="{00000000-0008-0000-2000-000090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9" name="118 CuadroTexto">
          <a:extLst>
            <a:ext uri="{FF2B5EF4-FFF2-40B4-BE49-F238E27FC236}">
              <a16:creationId xmlns:a16="http://schemas.microsoft.com/office/drawing/2014/main" xmlns=""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0" name="119 CuadroTexto">
          <a:extLst>
            <a:ext uri="{FF2B5EF4-FFF2-40B4-BE49-F238E27FC236}">
              <a16:creationId xmlns:a16="http://schemas.microsoft.com/office/drawing/2014/main" xmlns=""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1" name="120 CuadroTexto">
          <a:extLst>
            <a:ext uri="{FF2B5EF4-FFF2-40B4-BE49-F238E27FC236}">
              <a16:creationId xmlns:a16="http://schemas.microsoft.com/office/drawing/2014/main" xmlns=""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2" name="121 CuadroTexto">
          <a:extLst>
            <a:ext uri="{FF2B5EF4-FFF2-40B4-BE49-F238E27FC236}">
              <a16:creationId xmlns:a16="http://schemas.microsoft.com/office/drawing/2014/main" xmlns=""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3" name="122 CuadroTexto">
          <a:extLst>
            <a:ext uri="{FF2B5EF4-FFF2-40B4-BE49-F238E27FC236}">
              <a16:creationId xmlns:a16="http://schemas.microsoft.com/office/drawing/2014/main" xmlns=""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4" name="123 CuadroTexto">
          <a:extLst>
            <a:ext uri="{FF2B5EF4-FFF2-40B4-BE49-F238E27FC236}">
              <a16:creationId xmlns:a16="http://schemas.microsoft.com/office/drawing/2014/main" xmlns=""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5" name="124 CuadroTexto">
          <a:extLst>
            <a:ext uri="{FF2B5EF4-FFF2-40B4-BE49-F238E27FC236}">
              <a16:creationId xmlns:a16="http://schemas.microsoft.com/office/drawing/2014/main" xmlns=""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6" name="125 CuadroTexto">
          <a:extLst>
            <a:ext uri="{FF2B5EF4-FFF2-40B4-BE49-F238E27FC236}">
              <a16:creationId xmlns:a16="http://schemas.microsoft.com/office/drawing/2014/main" xmlns=""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7" name="143 CuadroTexto">
          <a:extLst>
            <a:ext uri="{FF2B5EF4-FFF2-40B4-BE49-F238E27FC236}">
              <a16:creationId xmlns:a16="http://schemas.microsoft.com/office/drawing/2014/main" xmlns=""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8" name="144 CuadroTexto">
          <a:extLst>
            <a:ext uri="{FF2B5EF4-FFF2-40B4-BE49-F238E27FC236}">
              <a16:creationId xmlns:a16="http://schemas.microsoft.com/office/drawing/2014/main" xmlns=""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9" name="145 CuadroTexto">
          <a:extLst>
            <a:ext uri="{FF2B5EF4-FFF2-40B4-BE49-F238E27FC236}">
              <a16:creationId xmlns:a16="http://schemas.microsoft.com/office/drawing/2014/main" xmlns=""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0" name="146 CuadroTexto">
          <a:extLst>
            <a:ext uri="{FF2B5EF4-FFF2-40B4-BE49-F238E27FC236}">
              <a16:creationId xmlns:a16="http://schemas.microsoft.com/office/drawing/2014/main" xmlns=""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1" name="147 CuadroTexto">
          <a:extLst>
            <a:ext uri="{FF2B5EF4-FFF2-40B4-BE49-F238E27FC236}">
              <a16:creationId xmlns:a16="http://schemas.microsoft.com/office/drawing/2014/main" xmlns=""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2" name="148 CuadroTexto">
          <a:extLst>
            <a:ext uri="{FF2B5EF4-FFF2-40B4-BE49-F238E27FC236}">
              <a16:creationId xmlns:a16="http://schemas.microsoft.com/office/drawing/2014/main" xmlns=""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3" name="149 CuadroTexto">
          <a:extLst>
            <a:ext uri="{FF2B5EF4-FFF2-40B4-BE49-F238E27FC236}">
              <a16:creationId xmlns:a16="http://schemas.microsoft.com/office/drawing/2014/main" xmlns=""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4" name="150 CuadroTexto">
          <a:extLst>
            <a:ext uri="{FF2B5EF4-FFF2-40B4-BE49-F238E27FC236}">
              <a16:creationId xmlns:a16="http://schemas.microsoft.com/office/drawing/2014/main" xmlns=""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5" name="151 CuadroTexto">
          <a:extLst>
            <a:ext uri="{FF2B5EF4-FFF2-40B4-BE49-F238E27FC236}">
              <a16:creationId xmlns:a16="http://schemas.microsoft.com/office/drawing/2014/main" xmlns=""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6" name="152 CuadroTexto">
          <a:extLst>
            <a:ext uri="{FF2B5EF4-FFF2-40B4-BE49-F238E27FC236}">
              <a16:creationId xmlns:a16="http://schemas.microsoft.com/office/drawing/2014/main" xmlns=""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7" name="153 CuadroTexto">
          <a:extLst>
            <a:ext uri="{FF2B5EF4-FFF2-40B4-BE49-F238E27FC236}">
              <a16:creationId xmlns:a16="http://schemas.microsoft.com/office/drawing/2014/main" xmlns=""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8" name="154 CuadroTexto">
          <a:extLst>
            <a:ext uri="{FF2B5EF4-FFF2-40B4-BE49-F238E27FC236}">
              <a16:creationId xmlns:a16="http://schemas.microsoft.com/office/drawing/2014/main" xmlns=""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9" name="155 CuadroTexto">
          <a:extLst>
            <a:ext uri="{FF2B5EF4-FFF2-40B4-BE49-F238E27FC236}">
              <a16:creationId xmlns:a16="http://schemas.microsoft.com/office/drawing/2014/main" xmlns=""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0" name="156 CuadroTexto">
          <a:extLst>
            <a:ext uri="{FF2B5EF4-FFF2-40B4-BE49-F238E27FC236}">
              <a16:creationId xmlns:a16="http://schemas.microsoft.com/office/drawing/2014/main" xmlns=""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1" name="157 CuadroTexto">
          <a:extLst>
            <a:ext uri="{FF2B5EF4-FFF2-40B4-BE49-F238E27FC236}">
              <a16:creationId xmlns:a16="http://schemas.microsoft.com/office/drawing/2014/main" xmlns=""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2" name="158 CuadroTexto">
          <a:extLst>
            <a:ext uri="{FF2B5EF4-FFF2-40B4-BE49-F238E27FC236}">
              <a16:creationId xmlns:a16="http://schemas.microsoft.com/office/drawing/2014/main" xmlns=""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3" name="159 CuadroTexto">
          <a:extLst>
            <a:ext uri="{FF2B5EF4-FFF2-40B4-BE49-F238E27FC236}">
              <a16:creationId xmlns:a16="http://schemas.microsoft.com/office/drawing/2014/main" xmlns=""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4" name="160 CuadroTexto">
          <a:extLst>
            <a:ext uri="{FF2B5EF4-FFF2-40B4-BE49-F238E27FC236}">
              <a16:creationId xmlns:a16="http://schemas.microsoft.com/office/drawing/2014/main" xmlns=""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5" name="161 CuadroTexto">
          <a:extLst>
            <a:ext uri="{FF2B5EF4-FFF2-40B4-BE49-F238E27FC236}">
              <a16:creationId xmlns:a16="http://schemas.microsoft.com/office/drawing/2014/main" xmlns=""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6" name="162 CuadroTexto">
          <a:extLst>
            <a:ext uri="{FF2B5EF4-FFF2-40B4-BE49-F238E27FC236}">
              <a16:creationId xmlns:a16="http://schemas.microsoft.com/office/drawing/2014/main" xmlns=""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7" name="163 CuadroTexto">
          <a:extLst>
            <a:ext uri="{FF2B5EF4-FFF2-40B4-BE49-F238E27FC236}">
              <a16:creationId xmlns:a16="http://schemas.microsoft.com/office/drawing/2014/main" xmlns=""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8" name="164 CuadroTexto">
          <a:extLst>
            <a:ext uri="{FF2B5EF4-FFF2-40B4-BE49-F238E27FC236}">
              <a16:creationId xmlns:a16="http://schemas.microsoft.com/office/drawing/2014/main" xmlns=""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9" name="165 CuadroTexto">
          <a:extLst>
            <a:ext uri="{FF2B5EF4-FFF2-40B4-BE49-F238E27FC236}">
              <a16:creationId xmlns:a16="http://schemas.microsoft.com/office/drawing/2014/main" xmlns=""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0" name="166 CuadroTexto">
          <a:extLst>
            <a:ext uri="{FF2B5EF4-FFF2-40B4-BE49-F238E27FC236}">
              <a16:creationId xmlns:a16="http://schemas.microsoft.com/office/drawing/2014/main" xmlns=""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1" name="167 CuadroTexto">
          <a:extLst>
            <a:ext uri="{FF2B5EF4-FFF2-40B4-BE49-F238E27FC236}">
              <a16:creationId xmlns:a16="http://schemas.microsoft.com/office/drawing/2014/main" xmlns=""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2" name="168 CuadroTexto">
          <a:extLst>
            <a:ext uri="{FF2B5EF4-FFF2-40B4-BE49-F238E27FC236}">
              <a16:creationId xmlns:a16="http://schemas.microsoft.com/office/drawing/2014/main" xmlns=""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3" name="169 CuadroTexto">
          <a:extLst>
            <a:ext uri="{FF2B5EF4-FFF2-40B4-BE49-F238E27FC236}">
              <a16:creationId xmlns:a16="http://schemas.microsoft.com/office/drawing/2014/main" xmlns=""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4" name="170 CuadroTexto">
          <a:extLst>
            <a:ext uri="{FF2B5EF4-FFF2-40B4-BE49-F238E27FC236}">
              <a16:creationId xmlns:a16="http://schemas.microsoft.com/office/drawing/2014/main" xmlns=""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5" name="171 CuadroTexto">
          <a:extLst>
            <a:ext uri="{FF2B5EF4-FFF2-40B4-BE49-F238E27FC236}">
              <a16:creationId xmlns:a16="http://schemas.microsoft.com/office/drawing/2014/main" xmlns=""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6" name="172 CuadroTexto">
          <a:extLst>
            <a:ext uri="{FF2B5EF4-FFF2-40B4-BE49-F238E27FC236}">
              <a16:creationId xmlns:a16="http://schemas.microsoft.com/office/drawing/2014/main" xmlns=""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7" name="173 CuadroTexto">
          <a:extLst>
            <a:ext uri="{FF2B5EF4-FFF2-40B4-BE49-F238E27FC236}">
              <a16:creationId xmlns:a16="http://schemas.microsoft.com/office/drawing/2014/main" xmlns=""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8" name="174 CuadroTexto">
          <a:extLst>
            <a:ext uri="{FF2B5EF4-FFF2-40B4-BE49-F238E27FC236}">
              <a16:creationId xmlns:a16="http://schemas.microsoft.com/office/drawing/2014/main" xmlns=""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9" name="175 CuadroTexto">
          <a:extLst>
            <a:ext uri="{FF2B5EF4-FFF2-40B4-BE49-F238E27FC236}">
              <a16:creationId xmlns:a16="http://schemas.microsoft.com/office/drawing/2014/main" xmlns=""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0" name="176 CuadroTexto">
          <a:extLst>
            <a:ext uri="{FF2B5EF4-FFF2-40B4-BE49-F238E27FC236}">
              <a16:creationId xmlns:a16="http://schemas.microsoft.com/office/drawing/2014/main" xmlns=""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1" name="177 CuadroTexto">
          <a:extLst>
            <a:ext uri="{FF2B5EF4-FFF2-40B4-BE49-F238E27FC236}">
              <a16:creationId xmlns:a16="http://schemas.microsoft.com/office/drawing/2014/main" xmlns=""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2" name="178 CuadroTexto">
          <a:extLst>
            <a:ext uri="{FF2B5EF4-FFF2-40B4-BE49-F238E27FC236}">
              <a16:creationId xmlns:a16="http://schemas.microsoft.com/office/drawing/2014/main" xmlns=""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3" name="179 CuadroTexto">
          <a:extLst>
            <a:ext uri="{FF2B5EF4-FFF2-40B4-BE49-F238E27FC236}">
              <a16:creationId xmlns:a16="http://schemas.microsoft.com/office/drawing/2014/main" xmlns=""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4" name="180 CuadroTexto">
          <a:extLst>
            <a:ext uri="{FF2B5EF4-FFF2-40B4-BE49-F238E27FC236}">
              <a16:creationId xmlns:a16="http://schemas.microsoft.com/office/drawing/2014/main" xmlns=""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5" name="181 CuadroTexto">
          <a:extLst>
            <a:ext uri="{FF2B5EF4-FFF2-40B4-BE49-F238E27FC236}">
              <a16:creationId xmlns:a16="http://schemas.microsoft.com/office/drawing/2014/main" xmlns=""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6" name="182 CuadroTexto">
          <a:extLst>
            <a:ext uri="{FF2B5EF4-FFF2-40B4-BE49-F238E27FC236}">
              <a16:creationId xmlns:a16="http://schemas.microsoft.com/office/drawing/2014/main" xmlns=""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7" name="183 CuadroTexto">
          <a:extLst>
            <a:ext uri="{FF2B5EF4-FFF2-40B4-BE49-F238E27FC236}">
              <a16:creationId xmlns:a16="http://schemas.microsoft.com/office/drawing/2014/main" xmlns=""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8" name="184 CuadroTexto">
          <a:extLst>
            <a:ext uri="{FF2B5EF4-FFF2-40B4-BE49-F238E27FC236}">
              <a16:creationId xmlns:a16="http://schemas.microsoft.com/office/drawing/2014/main" xmlns=""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9" name="185 CuadroTexto">
          <a:extLst>
            <a:ext uri="{FF2B5EF4-FFF2-40B4-BE49-F238E27FC236}">
              <a16:creationId xmlns:a16="http://schemas.microsoft.com/office/drawing/2014/main" xmlns=""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0" name="186 CuadroTexto">
          <a:extLst>
            <a:ext uri="{FF2B5EF4-FFF2-40B4-BE49-F238E27FC236}">
              <a16:creationId xmlns:a16="http://schemas.microsoft.com/office/drawing/2014/main" xmlns=""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1" name="187 CuadroTexto">
          <a:extLst>
            <a:ext uri="{FF2B5EF4-FFF2-40B4-BE49-F238E27FC236}">
              <a16:creationId xmlns:a16="http://schemas.microsoft.com/office/drawing/2014/main" xmlns=""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2" name="188 CuadroTexto">
          <a:extLst>
            <a:ext uri="{FF2B5EF4-FFF2-40B4-BE49-F238E27FC236}">
              <a16:creationId xmlns:a16="http://schemas.microsoft.com/office/drawing/2014/main" xmlns=""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3" name="189 CuadroTexto">
          <a:extLst>
            <a:ext uri="{FF2B5EF4-FFF2-40B4-BE49-F238E27FC236}">
              <a16:creationId xmlns:a16="http://schemas.microsoft.com/office/drawing/2014/main" xmlns=""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4" name="190 CuadroTexto">
          <a:extLst>
            <a:ext uri="{FF2B5EF4-FFF2-40B4-BE49-F238E27FC236}">
              <a16:creationId xmlns:a16="http://schemas.microsoft.com/office/drawing/2014/main" xmlns=""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5" name="191 CuadroTexto">
          <a:extLst>
            <a:ext uri="{FF2B5EF4-FFF2-40B4-BE49-F238E27FC236}">
              <a16:creationId xmlns:a16="http://schemas.microsoft.com/office/drawing/2014/main" xmlns=""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6" name="192 CuadroTexto">
          <a:extLst>
            <a:ext uri="{FF2B5EF4-FFF2-40B4-BE49-F238E27FC236}">
              <a16:creationId xmlns:a16="http://schemas.microsoft.com/office/drawing/2014/main" xmlns=""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7" name="193 CuadroTexto">
          <a:extLst>
            <a:ext uri="{FF2B5EF4-FFF2-40B4-BE49-F238E27FC236}">
              <a16:creationId xmlns:a16="http://schemas.microsoft.com/office/drawing/2014/main" xmlns=""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8" name="194 CuadroTexto">
          <a:extLst>
            <a:ext uri="{FF2B5EF4-FFF2-40B4-BE49-F238E27FC236}">
              <a16:creationId xmlns:a16="http://schemas.microsoft.com/office/drawing/2014/main" xmlns=""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9" name="195 CuadroTexto">
          <a:extLst>
            <a:ext uri="{FF2B5EF4-FFF2-40B4-BE49-F238E27FC236}">
              <a16:creationId xmlns:a16="http://schemas.microsoft.com/office/drawing/2014/main" xmlns=""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0" name="196 CuadroTexto">
          <a:extLst>
            <a:ext uri="{FF2B5EF4-FFF2-40B4-BE49-F238E27FC236}">
              <a16:creationId xmlns:a16="http://schemas.microsoft.com/office/drawing/2014/main" xmlns=""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1" name="197 CuadroTexto">
          <a:extLst>
            <a:ext uri="{FF2B5EF4-FFF2-40B4-BE49-F238E27FC236}">
              <a16:creationId xmlns:a16="http://schemas.microsoft.com/office/drawing/2014/main" xmlns=""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2" name="198 CuadroTexto">
          <a:extLst>
            <a:ext uri="{FF2B5EF4-FFF2-40B4-BE49-F238E27FC236}">
              <a16:creationId xmlns:a16="http://schemas.microsoft.com/office/drawing/2014/main" xmlns=""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3" name="199 CuadroTexto">
          <a:extLst>
            <a:ext uri="{FF2B5EF4-FFF2-40B4-BE49-F238E27FC236}">
              <a16:creationId xmlns:a16="http://schemas.microsoft.com/office/drawing/2014/main" xmlns=""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4" name="200 CuadroTexto">
          <a:extLst>
            <a:ext uri="{FF2B5EF4-FFF2-40B4-BE49-F238E27FC236}">
              <a16:creationId xmlns:a16="http://schemas.microsoft.com/office/drawing/2014/main" xmlns=""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5" name="201 CuadroTexto">
          <a:extLst>
            <a:ext uri="{FF2B5EF4-FFF2-40B4-BE49-F238E27FC236}">
              <a16:creationId xmlns:a16="http://schemas.microsoft.com/office/drawing/2014/main" xmlns=""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6" name="202 CuadroTexto">
          <a:extLst>
            <a:ext uri="{FF2B5EF4-FFF2-40B4-BE49-F238E27FC236}">
              <a16:creationId xmlns:a16="http://schemas.microsoft.com/office/drawing/2014/main" xmlns=""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7" name="203 CuadroTexto">
          <a:extLst>
            <a:ext uri="{FF2B5EF4-FFF2-40B4-BE49-F238E27FC236}">
              <a16:creationId xmlns:a16="http://schemas.microsoft.com/office/drawing/2014/main" xmlns=""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8" name="204 CuadroTexto">
          <a:extLst>
            <a:ext uri="{FF2B5EF4-FFF2-40B4-BE49-F238E27FC236}">
              <a16:creationId xmlns:a16="http://schemas.microsoft.com/office/drawing/2014/main" xmlns=""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9" name="205 CuadroTexto">
          <a:extLst>
            <a:ext uri="{FF2B5EF4-FFF2-40B4-BE49-F238E27FC236}">
              <a16:creationId xmlns:a16="http://schemas.microsoft.com/office/drawing/2014/main" xmlns=""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0" name="206 CuadroTexto">
          <a:extLst>
            <a:ext uri="{FF2B5EF4-FFF2-40B4-BE49-F238E27FC236}">
              <a16:creationId xmlns:a16="http://schemas.microsoft.com/office/drawing/2014/main" xmlns=""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1" name="207 CuadroTexto">
          <a:extLst>
            <a:ext uri="{FF2B5EF4-FFF2-40B4-BE49-F238E27FC236}">
              <a16:creationId xmlns:a16="http://schemas.microsoft.com/office/drawing/2014/main" xmlns=""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2" name="208 CuadroTexto">
          <a:extLst>
            <a:ext uri="{FF2B5EF4-FFF2-40B4-BE49-F238E27FC236}">
              <a16:creationId xmlns:a16="http://schemas.microsoft.com/office/drawing/2014/main" xmlns=""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3" name="209 CuadroTexto">
          <a:extLst>
            <a:ext uri="{FF2B5EF4-FFF2-40B4-BE49-F238E27FC236}">
              <a16:creationId xmlns:a16="http://schemas.microsoft.com/office/drawing/2014/main" xmlns=""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4" name="210 CuadroTexto">
          <a:extLst>
            <a:ext uri="{FF2B5EF4-FFF2-40B4-BE49-F238E27FC236}">
              <a16:creationId xmlns:a16="http://schemas.microsoft.com/office/drawing/2014/main" xmlns=""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5" name="211 CuadroTexto">
          <a:extLst>
            <a:ext uri="{FF2B5EF4-FFF2-40B4-BE49-F238E27FC236}">
              <a16:creationId xmlns:a16="http://schemas.microsoft.com/office/drawing/2014/main" xmlns=""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6" name="212 CuadroTexto">
          <a:extLst>
            <a:ext uri="{FF2B5EF4-FFF2-40B4-BE49-F238E27FC236}">
              <a16:creationId xmlns:a16="http://schemas.microsoft.com/office/drawing/2014/main" xmlns=""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7" name="213 CuadroTexto">
          <a:extLst>
            <a:ext uri="{FF2B5EF4-FFF2-40B4-BE49-F238E27FC236}">
              <a16:creationId xmlns:a16="http://schemas.microsoft.com/office/drawing/2014/main" xmlns=""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8" name="214 CuadroTexto">
          <a:extLst>
            <a:ext uri="{FF2B5EF4-FFF2-40B4-BE49-F238E27FC236}">
              <a16:creationId xmlns:a16="http://schemas.microsoft.com/office/drawing/2014/main" xmlns=""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9" name="215 CuadroTexto">
          <a:extLst>
            <a:ext uri="{FF2B5EF4-FFF2-40B4-BE49-F238E27FC236}">
              <a16:creationId xmlns:a16="http://schemas.microsoft.com/office/drawing/2014/main" xmlns=""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0" name="216 CuadroTexto">
          <a:extLst>
            <a:ext uri="{FF2B5EF4-FFF2-40B4-BE49-F238E27FC236}">
              <a16:creationId xmlns:a16="http://schemas.microsoft.com/office/drawing/2014/main" xmlns=""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1" name="217 CuadroTexto">
          <a:extLst>
            <a:ext uri="{FF2B5EF4-FFF2-40B4-BE49-F238E27FC236}">
              <a16:creationId xmlns:a16="http://schemas.microsoft.com/office/drawing/2014/main" xmlns=""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2" name="218 CuadroTexto">
          <a:extLst>
            <a:ext uri="{FF2B5EF4-FFF2-40B4-BE49-F238E27FC236}">
              <a16:creationId xmlns:a16="http://schemas.microsoft.com/office/drawing/2014/main" xmlns=""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3" name="219 CuadroTexto">
          <a:extLst>
            <a:ext uri="{FF2B5EF4-FFF2-40B4-BE49-F238E27FC236}">
              <a16:creationId xmlns:a16="http://schemas.microsoft.com/office/drawing/2014/main" xmlns=""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4" name="220 CuadroTexto">
          <a:extLst>
            <a:ext uri="{FF2B5EF4-FFF2-40B4-BE49-F238E27FC236}">
              <a16:creationId xmlns:a16="http://schemas.microsoft.com/office/drawing/2014/main" xmlns=""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5" name="221 CuadroTexto">
          <a:extLst>
            <a:ext uri="{FF2B5EF4-FFF2-40B4-BE49-F238E27FC236}">
              <a16:creationId xmlns:a16="http://schemas.microsoft.com/office/drawing/2014/main" xmlns=""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6" name="222 CuadroTexto">
          <a:extLst>
            <a:ext uri="{FF2B5EF4-FFF2-40B4-BE49-F238E27FC236}">
              <a16:creationId xmlns:a16="http://schemas.microsoft.com/office/drawing/2014/main" xmlns=""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7" name="223 CuadroTexto">
          <a:extLst>
            <a:ext uri="{FF2B5EF4-FFF2-40B4-BE49-F238E27FC236}">
              <a16:creationId xmlns:a16="http://schemas.microsoft.com/office/drawing/2014/main" xmlns=""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8" name="224 CuadroTexto">
          <a:extLst>
            <a:ext uri="{FF2B5EF4-FFF2-40B4-BE49-F238E27FC236}">
              <a16:creationId xmlns:a16="http://schemas.microsoft.com/office/drawing/2014/main" xmlns=""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9" name="225 CuadroTexto">
          <a:extLst>
            <a:ext uri="{FF2B5EF4-FFF2-40B4-BE49-F238E27FC236}">
              <a16:creationId xmlns:a16="http://schemas.microsoft.com/office/drawing/2014/main" xmlns=""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0" name="226 CuadroTexto">
          <a:extLst>
            <a:ext uri="{FF2B5EF4-FFF2-40B4-BE49-F238E27FC236}">
              <a16:creationId xmlns:a16="http://schemas.microsoft.com/office/drawing/2014/main" xmlns=""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1" name="227 CuadroTexto">
          <a:extLst>
            <a:ext uri="{FF2B5EF4-FFF2-40B4-BE49-F238E27FC236}">
              <a16:creationId xmlns:a16="http://schemas.microsoft.com/office/drawing/2014/main" xmlns=""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2" name="228 CuadroTexto">
          <a:extLst>
            <a:ext uri="{FF2B5EF4-FFF2-40B4-BE49-F238E27FC236}">
              <a16:creationId xmlns:a16="http://schemas.microsoft.com/office/drawing/2014/main" xmlns=""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3" name="229 CuadroTexto">
          <a:extLst>
            <a:ext uri="{FF2B5EF4-FFF2-40B4-BE49-F238E27FC236}">
              <a16:creationId xmlns:a16="http://schemas.microsoft.com/office/drawing/2014/main" xmlns=""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4" name="230 CuadroTexto">
          <a:extLst>
            <a:ext uri="{FF2B5EF4-FFF2-40B4-BE49-F238E27FC236}">
              <a16:creationId xmlns:a16="http://schemas.microsoft.com/office/drawing/2014/main" xmlns=""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5" name="231 CuadroTexto">
          <a:extLst>
            <a:ext uri="{FF2B5EF4-FFF2-40B4-BE49-F238E27FC236}">
              <a16:creationId xmlns:a16="http://schemas.microsoft.com/office/drawing/2014/main" xmlns=""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6" name="232 CuadroTexto">
          <a:extLst>
            <a:ext uri="{FF2B5EF4-FFF2-40B4-BE49-F238E27FC236}">
              <a16:creationId xmlns:a16="http://schemas.microsoft.com/office/drawing/2014/main" xmlns=""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7" name="233 CuadroTexto">
          <a:extLst>
            <a:ext uri="{FF2B5EF4-FFF2-40B4-BE49-F238E27FC236}">
              <a16:creationId xmlns:a16="http://schemas.microsoft.com/office/drawing/2014/main" xmlns=""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8" name="234 CuadroTexto">
          <a:extLst>
            <a:ext uri="{FF2B5EF4-FFF2-40B4-BE49-F238E27FC236}">
              <a16:creationId xmlns:a16="http://schemas.microsoft.com/office/drawing/2014/main" xmlns=""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9" name="235 CuadroTexto">
          <a:extLst>
            <a:ext uri="{FF2B5EF4-FFF2-40B4-BE49-F238E27FC236}">
              <a16:creationId xmlns:a16="http://schemas.microsoft.com/office/drawing/2014/main" xmlns=""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0" name="236 CuadroTexto">
          <a:extLst>
            <a:ext uri="{FF2B5EF4-FFF2-40B4-BE49-F238E27FC236}">
              <a16:creationId xmlns:a16="http://schemas.microsoft.com/office/drawing/2014/main" xmlns=""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1" name="237 CuadroTexto">
          <a:extLst>
            <a:ext uri="{FF2B5EF4-FFF2-40B4-BE49-F238E27FC236}">
              <a16:creationId xmlns:a16="http://schemas.microsoft.com/office/drawing/2014/main" xmlns=""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2" name="238 CuadroTexto">
          <a:extLst>
            <a:ext uri="{FF2B5EF4-FFF2-40B4-BE49-F238E27FC236}">
              <a16:creationId xmlns:a16="http://schemas.microsoft.com/office/drawing/2014/main" xmlns=""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3" name="239 CuadroTexto">
          <a:extLst>
            <a:ext uri="{FF2B5EF4-FFF2-40B4-BE49-F238E27FC236}">
              <a16:creationId xmlns:a16="http://schemas.microsoft.com/office/drawing/2014/main" xmlns=""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4" name="240 CuadroTexto">
          <a:extLst>
            <a:ext uri="{FF2B5EF4-FFF2-40B4-BE49-F238E27FC236}">
              <a16:creationId xmlns:a16="http://schemas.microsoft.com/office/drawing/2014/main" xmlns=""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5" name="241 CuadroTexto">
          <a:extLst>
            <a:ext uri="{FF2B5EF4-FFF2-40B4-BE49-F238E27FC236}">
              <a16:creationId xmlns:a16="http://schemas.microsoft.com/office/drawing/2014/main" xmlns=""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6" name="242 CuadroTexto">
          <a:extLst>
            <a:ext uri="{FF2B5EF4-FFF2-40B4-BE49-F238E27FC236}">
              <a16:creationId xmlns:a16="http://schemas.microsoft.com/office/drawing/2014/main" xmlns=""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7" name="243 CuadroTexto">
          <a:extLst>
            <a:ext uri="{FF2B5EF4-FFF2-40B4-BE49-F238E27FC236}">
              <a16:creationId xmlns:a16="http://schemas.microsoft.com/office/drawing/2014/main" xmlns=""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8" name="244 CuadroTexto">
          <a:extLst>
            <a:ext uri="{FF2B5EF4-FFF2-40B4-BE49-F238E27FC236}">
              <a16:creationId xmlns:a16="http://schemas.microsoft.com/office/drawing/2014/main" xmlns=""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9" name="245 CuadroTexto">
          <a:extLst>
            <a:ext uri="{FF2B5EF4-FFF2-40B4-BE49-F238E27FC236}">
              <a16:creationId xmlns:a16="http://schemas.microsoft.com/office/drawing/2014/main" xmlns=""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0" name="246 CuadroTexto">
          <a:extLst>
            <a:ext uri="{FF2B5EF4-FFF2-40B4-BE49-F238E27FC236}">
              <a16:creationId xmlns:a16="http://schemas.microsoft.com/office/drawing/2014/main" xmlns=""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1" name="247 CuadroTexto">
          <a:extLst>
            <a:ext uri="{FF2B5EF4-FFF2-40B4-BE49-F238E27FC236}">
              <a16:creationId xmlns:a16="http://schemas.microsoft.com/office/drawing/2014/main" xmlns=""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2" name="248 CuadroTexto">
          <a:extLst>
            <a:ext uri="{FF2B5EF4-FFF2-40B4-BE49-F238E27FC236}">
              <a16:creationId xmlns:a16="http://schemas.microsoft.com/office/drawing/2014/main" xmlns=""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3" name="249 CuadroTexto">
          <a:extLst>
            <a:ext uri="{FF2B5EF4-FFF2-40B4-BE49-F238E27FC236}">
              <a16:creationId xmlns:a16="http://schemas.microsoft.com/office/drawing/2014/main" xmlns=""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4" name="250 CuadroTexto">
          <a:extLst>
            <a:ext uri="{FF2B5EF4-FFF2-40B4-BE49-F238E27FC236}">
              <a16:creationId xmlns:a16="http://schemas.microsoft.com/office/drawing/2014/main" xmlns=""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5" name="251 CuadroTexto">
          <a:extLst>
            <a:ext uri="{FF2B5EF4-FFF2-40B4-BE49-F238E27FC236}">
              <a16:creationId xmlns:a16="http://schemas.microsoft.com/office/drawing/2014/main" xmlns=""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6" name="252 CuadroTexto">
          <a:extLst>
            <a:ext uri="{FF2B5EF4-FFF2-40B4-BE49-F238E27FC236}">
              <a16:creationId xmlns:a16="http://schemas.microsoft.com/office/drawing/2014/main" xmlns=""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7" name="253 CuadroTexto">
          <a:extLst>
            <a:ext uri="{FF2B5EF4-FFF2-40B4-BE49-F238E27FC236}">
              <a16:creationId xmlns:a16="http://schemas.microsoft.com/office/drawing/2014/main" xmlns=""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8" name="254 CuadroTexto">
          <a:extLst>
            <a:ext uri="{FF2B5EF4-FFF2-40B4-BE49-F238E27FC236}">
              <a16:creationId xmlns:a16="http://schemas.microsoft.com/office/drawing/2014/main" xmlns=""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9" name="255 CuadroTexto">
          <a:extLst>
            <a:ext uri="{FF2B5EF4-FFF2-40B4-BE49-F238E27FC236}">
              <a16:creationId xmlns:a16="http://schemas.microsoft.com/office/drawing/2014/main" xmlns=""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0" name="256 CuadroTexto">
          <a:extLst>
            <a:ext uri="{FF2B5EF4-FFF2-40B4-BE49-F238E27FC236}">
              <a16:creationId xmlns:a16="http://schemas.microsoft.com/office/drawing/2014/main" xmlns=""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1" name="257 CuadroTexto">
          <a:extLst>
            <a:ext uri="{FF2B5EF4-FFF2-40B4-BE49-F238E27FC236}">
              <a16:creationId xmlns:a16="http://schemas.microsoft.com/office/drawing/2014/main" xmlns=""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2" name="258 CuadroTexto">
          <a:extLst>
            <a:ext uri="{FF2B5EF4-FFF2-40B4-BE49-F238E27FC236}">
              <a16:creationId xmlns:a16="http://schemas.microsoft.com/office/drawing/2014/main" xmlns=""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3" name="259 CuadroTexto">
          <a:extLst>
            <a:ext uri="{FF2B5EF4-FFF2-40B4-BE49-F238E27FC236}">
              <a16:creationId xmlns:a16="http://schemas.microsoft.com/office/drawing/2014/main" xmlns=""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4" name="260 CuadroTexto">
          <a:extLst>
            <a:ext uri="{FF2B5EF4-FFF2-40B4-BE49-F238E27FC236}">
              <a16:creationId xmlns:a16="http://schemas.microsoft.com/office/drawing/2014/main" xmlns=""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5" name="261 CuadroTexto">
          <a:extLst>
            <a:ext uri="{FF2B5EF4-FFF2-40B4-BE49-F238E27FC236}">
              <a16:creationId xmlns:a16="http://schemas.microsoft.com/office/drawing/2014/main" xmlns=""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6" name="262 CuadroTexto">
          <a:extLst>
            <a:ext uri="{FF2B5EF4-FFF2-40B4-BE49-F238E27FC236}">
              <a16:creationId xmlns:a16="http://schemas.microsoft.com/office/drawing/2014/main" xmlns=""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7" name="263 CuadroTexto">
          <a:extLst>
            <a:ext uri="{FF2B5EF4-FFF2-40B4-BE49-F238E27FC236}">
              <a16:creationId xmlns:a16="http://schemas.microsoft.com/office/drawing/2014/main" xmlns=""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8" name="264 CuadroTexto">
          <a:extLst>
            <a:ext uri="{FF2B5EF4-FFF2-40B4-BE49-F238E27FC236}">
              <a16:creationId xmlns:a16="http://schemas.microsoft.com/office/drawing/2014/main" xmlns=""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9" name="265 CuadroTexto">
          <a:extLst>
            <a:ext uri="{FF2B5EF4-FFF2-40B4-BE49-F238E27FC236}">
              <a16:creationId xmlns:a16="http://schemas.microsoft.com/office/drawing/2014/main" xmlns=""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0" name="266 CuadroTexto">
          <a:extLst>
            <a:ext uri="{FF2B5EF4-FFF2-40B4-BE49-F238E27FC236}">
              <a16:creationId xmlns:a16="http://schemas.microsoft.com/office/drawing/2014/main" xmlns=""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1" name="267 CuadroTexto">
          <a:extLst>
            <a:ext uri="{FF2B5EF4-FFF2-40B4-BE49-F238E27FC236}">
              <a16:creationId xmlns:a16="http://schemas.microsoft.com/office/drawing/2014/main" xmlns=""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2" name="268 CuadroTexto">
          <a:extLst>
            <a:ext uri="{FF2B5EF4-FFF2-40B4-BE49-F238E27FC236}">
              <a16:creationId xmlns:a16="http://schemas.microsoft.com/office/drawing/2014/main" xmlns="" id="{00000000-0008-0000-2000-000016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3" name="269 CuadroTexto">
          <a:extLst>
            <a:ext uri="{FF2B5EF4-FFF2-40B4-BE49-F238E27FC236}">
              <a16:creationId xmlns:a16="http://schemas.microsoft.com/office/drawing/2014/main" xmlns="" id="{00000000-0008-0000-2000-000017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4" name="270 CuadroTexto">
          <a:extLst>
            <a:ext uri="{FF2B5EF4-FFF2-40B4-BE49-F238E27FC236}">
              <a16:creationId xmlns:a16="http://schemas.microsoft.com/office/drawing/2014/main" xmlns="" id="{00000000-0008-0000-2000-000018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5" name="271 CuadroTexto">
          <a:extLst>
            <a:ext uri="{FF2B5EF4-FFF2-40B4-BE49-F238E27FC236}">
              <a16:creationId xmlns:a16="http://schemas.microsoft.com/office/drawing/2014/main" xmlns="" id="{00000000-0008-0000-2000-000019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6" name="272 CuadroTexto">
          <a:extLst>
            <a:ext uri="{FF2B5EF4-FFF2-40B4-BE49-F238E27FC236}">
              <a16:creationId xmlns:a16="http://schemas.microsoft.com/office/drawing/2014/main" xmlns="" id="{00000000-0008-0000-2000-00001A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7" name="273 CuadroTexto">
          <a:extLst>
            <a:ext uri="{FF2B5EF4-FFF2-40B4-BE49-F238E27FC236}">
              <a16:creationId xmlns:a16="http://schemas.microsoft.com/office/drawing/2014/main" xmlns="" id="{00000000-0008-0000-2000-00001B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8" name="274 CuadroTexto">
          <a:extLst>
            <a:ext uri="{FF2B5EF4-FFF2-40B4-BE49-F238E27FC236}">
              <a16:creationId xmlns:a16="http://schemas.microsoft.com/office/drawing/2014/main" xmlns="" id="{00000000-0008-0000-2000-00001C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9" name="275 CuadroTexto">
          <a:extLst>
            <a:ext uri="{FF2B5EF4-FFF2-40B4-BE49-F238E27FC236}">
              <a16:creationId xmlns:a16="http://schemas.microsoft.com/office/drawing/2014/main" xmlns="" id="{00000000-0008-0000-2000-00001D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0" name="276 CuadroTexto">
          <a:extLst>
            <a:ext uri="{FF2B5EF4-FFF2-40B4-BE49-F238E27FC236}">
              <a16:creationId xmlns:a16="http://schemas.microsoft.com/office/drawing/2014/main" xmlns="" id="{00000000-0008-0000-2000-00001E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1" name="277 CuadroTexto">
          <a:extLst>
            <a:ext uri="{FF2B5EF4-FFF2-40B4-BE49-F238E27FC236}">
              <a16:creationId xmlns:a16="http://schemas.microsoft.com/office/drawing/2014/main" xmlns="" id="{00000000-0008-0000-2000-00001F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2" name="278 CuadroTexto">
          <a:extLst>
            <a:ext uri="{FF2B5EF4-FFF2-40B4-BE49-F238E27FC236}">
              <a16:creationId xmlns:a16="http://schemas.microsoft.com/office/drawing/2014/main" xmlns="" id="{00000000-0008-0000-2000-000020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3" name="279 CuadroTexto">
          <a:extLst>
            <a:ext uri="{FF2B5EF4-FFF2-40B4-BE49-F238E27FC236}">
              <a16:creationId xmlns:a16="http://schemas.microsoft.com/office/drawing/2014/main" xmlns="" id="{00000000-0008-0000-2000-000021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4" name="280 CuadroTexto">
          <a:extLst>
            <a:ext uri="{FF2B5EF4-FFF2-40B4-BE49-F238E27FC236}">
              <a16:creationId xmlns:a16="http://schemas.microsoft.com/office/drawing/2014/main" xmlns="" id="{00000000-0008-0000-2000-000022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5" name="281 CuadroTexto">
          <a:extLst>
            <a:ext uri="{FF2B5EF4-FFF2-40B4-BE49-F238E27FC236}">
              <a16:creationId xmlns:a16="http://schemas.microsoft.com/office/drawing/2014/main" xmlns="" id="{00000000-0008-0000-2000-000023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6" name="282 CuadroTexto">
          <a:extLst>
            <a:ext uri="{FF2B5EF4-FFF2-40B4-BE49-F238E27FC236}">
              <a16:creationId xmlns:a16="http://schemas.microsoft.com/office/drawing/2014/main" xmlns="" id="{00000000-0008-0000-2000-000024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7" name="283 CuadroTexto">
          <a:extLst>
            <a:ext uri="{FF2B5EF4-FFF2-40B4-BE49-F238E27FC236}">
              <a16:creationId xmlns:a16="http://schemas.microsoft.com/office/drawing/2014/main" xmlns="" id="{00000000-0008-0000-2000-000025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8" name="284 CuadroTexto">
          <a:extLst>
            <a:ext uri="{FF2B5EF4-FFF2-40B4-BE49-F238E27FC236}">
              <a16:creationId xmlns:a16="http://schemas.microsoft.com/office/drawing/2014/main" xmlns="" id="{00000000-0008-0000-2000-000026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9" name="285 CuadroTexto">
          <a:extLst>
            <a:ext uri="{FF2B5EF4-FFF2-40B4-BE49-F238E27FC236}">
              <a16:creationId xmlns:a16="http://schemas.microsoft.com/office/drawing/2014/main" xmlns=""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0" name="286 CuadroTexto">
          <a:extLst>
            <a:ext uri="{FF2B5EF4-FFF2-40B4-BE49-F238E27FC236}">
              <a16:creationId xmlns:a16="http://schemas.microsoft.com/office/drawing/2014/main" xmlns=""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1" name="287 CuadroTexto">
          <a:extLst>
            <a:ext uri="{FF2B5EF4-FFF2-40B4-BE49-F238E27FC236}">
              <a16:creationId xmlns:a16="http://schemas.microsoft.com/office/drawing/2014/main" xmlns=""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2" name="288 CuadroTexto">
          <a:extLst>
            <a:ext uri="{FF2B5EF4-FFF2-40B4-BE49-F238E27FC236}">
              <a16:creationId xmlns:a16="http://schemas.microsoft.com/office/drawing/2014/main" xmlns=""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3" name="289 CuadroTexto">
          <a:extLst>
            <a:ext uri="{FF2B5EF4-FFF2-40B4-BE49-F238E27FC236}">
              <a16:creationId xmlns:a16="http://schemas.microsoft.com/office/drawing/2014/main" xmlns=""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4" name="290 CuadroTexto">
          <a:extLst>
            <a:ext uri="{FF2B5EF4-FFF2-40B4-BE49-F238E27FC236}">
              <a16:creationId xmlns:a16="http://schemas.microsoft.com/office/drawing/2014/main" xmlns=""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5" name="291 CuadroTexto">
          <a:extLst>
            <a:ext uri="{FF2B5EF4-FFF2-40B4-BE49-F238E27FC236}">
              <a16:creationId xmlns:a16="http://schemas.microsoft.com/office/drawing/2014/main" xmlns=""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6" name="292 CuadroTexto">
          <a:extLst>
            <a:ext uri="{FF2B5EF4-FFF2-40B4-BE49-F238E27FC236}">
              <a16:creationId xmlns:a16="http://schemas.microsoft.com/office/drawing/2014/main" xmlns=""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7" name="293 CuadroTexto">
          <a:extLst>
            <a:ext uri="{FF2B5EF4-FFF2-40B4-BE49-F238E27FC236}">
              <a16:creationId xmlns:a16="http://schemas.microsoft.com/office/drawing/2014/main" xmlns=""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8" name="294 CuadroTexto">
          <a:extLst>
            <a:ext uri="{FF2B5EF4-FFF2-40B4-BE49-F238E27FC236}">
              <a16:creationId xmlns:a16="http://schemas.microsoft.com/office/drawing/2014/main" xmlns=""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9" name="295 CuadroTexto">
          <a:extLst>
            <a:ext uri="{FF2B5EF4-FFF2-40B4-BE49-F238E27FC236}">
              <a16:creationId xmlns:a16="http://schemas.microsoft.com/office/drawing/2014/main" xmlns=""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0" name="298 CuadroTexto">
          <a:extLst>
            <a:ext uri="{FF2B5EF4-FFF2-40B4-BE49-F238E27FC236}">
              <a16:creationId xmlns:a16="http://schemas.microsoft.com/office/drawing/2014/main" xmlns="" id="{00000000-0008-0000-2000-000032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1" name="299 CuadroTexto">
          <a:extLst>
            <a:ext uri="{FF2B5EF4-FFF2-40B4-BE49-F238E27FC236}">
              <a16:creationId xmlns:a16="http://schemas.microsoft.com/office/drawing/2014/main" xmlns="" id="{00000000-0008-0000-2000-000033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2" name="300 CuadroTexto">
          <a:extLst>
            <a:ext uri="{FF2B5EF4-FFF2-40B4-BE49-F238E27FC236}">
              <a16:creationId xmlns:a16="http://schemas.microsoft.com/office/drawing/2014/main" xmlns="" id="{00000000-0008-0000-2000-000034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3" name="301 CuadroTexto">
          <a:extLst>
            <a:ext uri="{FF2B5EF4-FFF2-40B4-BE49-F238E27FC236}">
              <a16:creationId xmlns:a16="http://schemas.microsoft.com/office/drawing/2014/main" xmlns="" id="{00000000-0008-0000-2000-000035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4" name="302 CuadroTexto">
          <a:extLst>
            <a:ext uri="{FF2B5EF4-FFF2-40B4-BE49-F238E27FC236}">
              <a16:creationId xmlns:a16="http://schemas.microsoft.com/office/drawing/2014/main" xmlns="" id="{00000000-0008-0000-2000-000036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5" name="303 CuadroTexto">
          <a:extLst>
            <a:ext uri="{FF2B5EF4-FFF2-40B4-BE49-F238E27FC236}">
              <a16:creationId xmlns:a16="http://schemas.microsoft.com/office/drawing/2014/main" xmlns="" id="{00000000-0008-0000-2000-000037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6" name="304 CuadroTexto">
          <a:extLst>
            <a:ext uri="{FF2B5EF4-FFF2-40B4-BE49-F238E27FC236}">
              <a16:creationId xmlns:a16="http://schemas.microsoft.com/office/drawing/2014/main" xmlns="" id="{00000000-0008-0000-2000-000038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7" name="305 CuadroTexto">
          <a:extLst>
            <a:ext uri="{FF2B5EF4-FFF2-40B4-BE49-F238E27FC236}">
              <a16:creationId xmlns:a16="http://schemas.microsoft.com/office/drawing/2014/main" xmlns="" id="{00000000-0008-0000-2000-000039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8" name="452 CuadroTexto">
          <a:extLst>
            <a:ext uri="{FF2B5EF4-FFF2-40B4-BE49-F238E27FC236}">
              <a16:creationId xmlns:a16="http://schemas.microsoft.com/office/drawing/2014/main" xmlns="" id="{00000000-0008-0000-2000-00003A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9" name="17 CuadroTexto">
          <a:extLst>
            <a:ext uri="{FF2B5EF4-FFF2-40B4-BE49-F238E27FC236}">
              <a16:creationId xmlns:a16="http://schemas.microsoft.com/office/drawing/2014/main" xmlns=""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0" name="90 CuadroTexto">
          <a:extLst>
            <a:ext uri="{FF2B5EF4-FFF2-40B4-BE49-F238E27FC236}">
              <a16:creationId xmlns:a16="http://schemas.microsoft.com/office/drawing/2014/main" xmlns="" id="{00000000-0008-0000-2000-00003C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1" name="91 CuadroTexto">
          <a:extLst>
            <a:ext uri="{FF2B5EF4-FFF2-40B4-BE49-F238E27FC236}">
              <a16:creationId xmlns:a16="http://schemas.microsoft.com/office/drawing/2014/main" xmlns="" id="{00000000-0008-0000-2000-00003D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2" name="92 CuadroTexto">
          <a:extLst>
            <a:ext uri="{FF2B5EF4-FFF2-40B4-BE49-F238E27FC236}">
              <a16:creationId xmlns:a16="http://schemas.microsoft.com/office/drawing/2014/main" xmlns="" id="{00000000-0008-0000-2000-00003E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3" name="93 CuadroTexto">
          <a:extLst>
            <a:ext uri="{FF2B5EF4-FFF2-40B4-BE49-F238E27FC236}">
              <a16:creationId xmlns:a16="http://schemas.microsoft.com/office/drawing/2014/main" xmlns="" id="{00000000-0008-0000-2000-00003F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4" name="94 CuadroTexto">
          <a:extLst>
            <a:ext uri="{FF2B5EF4-FFF2-40B4-BE49-F238E27FC236}">
              <a16:creationId xmlns:a16="http://schemas.microsoft.com/office/drawing/2014/main" xmlns="" id="{00000000-0008-0000-2000-000040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5" name="95 CuadroTexto">
          <a:extLst>
            <a:ext uri="{FF2B5EF4-FFF2-40B4-BE49-F238E27FC236}">
              <a16:creationId xmlns:a16="http://schemas.microsoft.com/office/drawing/2014/main" xmlns="" id="{00000000-0008-0000-2000-000041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6" name="96 CuadroTexto">
          <a:extLst>
            <a:ext uri="{FF2B5EF4-FFF2-40B4-BE49-F238E27FC236}">
              <a16:creationId xmlns:a16="http://schemas.microsoft.com/office/drawing/2014/main" xmlns="" id="{00000000-0008-0000-2000-000042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7" name="97 CuadroTexto">
          <a:extLst>
            <a:ext uri="{FF2B5EF4-FFF2-40B4-BE49-F238E27FC236}">
              <a16:creationId xmlns:a16="http://schemas.microsoft.com/office/drawing/2014/main" xmlns="" id="{00000000-0008-0000-2000-000043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8" name="98 CuadroTexto">
          <a:extLst>
            <a:ext uri="{FF2B5EF4-FFF2-40B4-BE49-F238E27FC236}">
              <a16:creationId xmlns:a16="http://schemas.microsoft.com/office/drawing/2014/main" xmlns="" id="{00000000-0008-0000-2000-000044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9" name="99 CuadroTexto">
          <a:extLst>
            <a:ext uri="{FF2B5EF4-FFF2-40B4-BE49-F238E27FC236}">
              <a16:creationId xmlns:a16="http://schemas.microsoft.com/office/drawing/2014/main" xmlns="" id="{00000000-0008-0000-2000-000045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0" name="100 CuadroTexto">
          <a:extLst>
            <a:ext uri="{FF2B5EF4-FFF2-40B4-BE49-F238E27FC236}">
              <a16:creationId xmlns:a16="http://schemas.microsoft.com/office/drawing/2014/main" xmlns="" id="{00000000-0008-0000-2000-000046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1" name="101 CuadroTexto">
          <a:extLst>
            <a:ext uri="{FF2B5EF4-FFF2-40B4-BE49-F238E27FC236}">
              <a16:creationId xmlns:a16="http://schemas.microsoft.com/office/drawing/2014/main" xmlns="" id="{00000000-0008-0000-2000-000047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2" name="118 CuadroTexto">
          <a:extLst>
            <a:ext uri="{FF2B5EF4-FFF2-40B4-BE49-F238E27FC236}">
              <a16:creationId xmlns:a16="http://schemas.microsoft.com/office/drawing/2014/main" xmlns=""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3" name="119 CuadroTexto">
          <a:extLst>
            <a:ext uri="{FF2B5EF4-FFF2-40B4-BE49-F238E27FC236}">
              <a16:creationId xmlns:a16="http://schemas.microsoft.com/office/drawing/2014/main" xmlns=""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4" name="120 CuadroTexto">
          <a:extLst>
            <a:ext uri="{FF2B5EF4-FFF2-40B4-BE49-F238E27FC236}">
              <a16:creationId xmlns:a16="http://schemas.microsoft.com/office/drawing/2014/main" xmlns=""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5" name="121 CuadroTexto">
          <a:extLst>
            <a:ext uri="{FF2B5EF4-FFF2-40B4-BE49-F238E27FC236}">
              <a16:creationId xmlns:a16="http://schemas.microsoft.com/office/drawing/2014/main" xmlns=""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6" name="122 CuadroTexto">
          <a:extLst>
            <a:ext uri="{FF2B5EF4-FFF2-40B4-BE49-F238E27FC236}">
              <a16:creationId xmlns:a16="http://schemas.microsoft.com/office/drawing/2014/main" xmlns=""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7" name="123 CuadroTexto">
          <a:extLst>
            <a:ext uri="{FF2B5EF4-FFF2-40B4-BE49-F238E27FC236}">
              <a16:creationId xmlns:a16="http://schemas.microsoft.com/office/drawing/2014/main" xmlns=""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8" name="124 CuadroTexto">
          <a:extLst>
            <a:ext uri="{FF2B5EF4-FFF2-40B4-BE49-F238E27FC236}">
              <a16:creationId xmlns:a16="http://schemas.microsoft.com/office/drawing/2014/main" xmlns=""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9" name="125 CuadroTexto">
          <a:extLst>
            <a:ext uri="{FF2B5EF4-FFF2-40B4-BE49-F238E27FC236}">
              <a16:creationId xmlns:a16="http://schemas.microsoft.com/office/drawing/2014/main" xmlns=""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0" name="143 CuadroTexto">
          <a:extLst>
            <a:ext uri="{FF2B5EF4-FFF2-40B4-BE49-F238E27FC236}">
              <a16:creationId xmlns:a16="http://schemas.microsoft.com/office/drawing/2014/main" xmlns=""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1" name="144 CuadroTexto">
          <a:extLst>
            <a:ext uri="{FF2B5EF4-FFF2-40B4-BE49-F238E27FC236}">
              <a16:creationId xmlns:a16="http://schemas.microsoft.com/office/drawing/2014/main" xmlns=""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2" name="145 CuadroTexto">
          <a:extLst>
            <a:ext uri="{FF2B5EF4-FFF2-40B4-BE49-F238E27FC236}">
              <a16:creationId xmlns:a16="http://schemas.microsoft.com/office/drawing/2014/main" xmlns=""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3" name="146 CuadroTexto">
          <a:extLst>
            <a:ext uri="{FF2B5EF4-FFF2-40B4-BE49-F238E27FC236}">
              <a16:creationId xmlns:a16="http://schemas.microsoft.com/office/drawing/2014/main" xmlns=""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4" name="147 CuadroTexto">
          <a:extLst>
            <a:ext uri="{FF2B5EF4-FFF2-40B4-BE49-F238E27FC236}">
              <a16:creationId xmlns:a16="http://schemas.microsoft.com/office/drawing/2014/main" xmlns=""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5" name="148 CuadroTexto">
          <a:extLst>
            <a:ext uri="{FF2B5EF4-FFF2-40B4-BE49-F238E27FC236}">
              <a16:creationId xmlns:a16="http://schemas.microsoft.com/office/drawing/2014/main" xmlns=""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6" name="149 CuadroTexto">
          <a:extLst>
            <a:ext uri="{FF2B5EF4-FFF2-40B4-BE49-F238E27FC236}">
              <a16:creationId xmlns:a16="http://schemas.microsoft.com/office/drawing/2014/main" xmlns=""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7" name="150 CuadroTexto">
          <a:extLst>
            <a:ext uri="{FF2B5EF4-FFF2-40B4-BE49-F238E27FC236}">
              <a16:creationId xmlns:a16="http://schemas.microsoft.com/office/drawing/2014/main" xmlns=""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8" name="151 CuadroTexto">
          <a:extLst>
            <a:ext uri="{FF2B5EF4-FFF2-40B4-BE49-F238E27FC236}">
              <a16:creationId xmlns:a16="http://schemas.microsoft.com/office/drawing/2014/main" xmlns=""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9" name="152 CuadroTexto">
          <a:extLst>
            <a:ext uri="{FF2B5EF4-FFF2-40B4-BE49-F238E27FC236}">
              <a16:creationId xmlns:a16="http://schemas.microsoft.com/office/drawing/2014/main" xmlns=""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0" name="153 CuadroTexto">
          <a:extLst>
            <a:ext uri="{FF2B5EF4-FFF2-40B4-BE49-F238E27FC236}">
              <a16:creationId xmlns:a16="http://schemas.microsoft.com/office/drawing/2014/main" xmlns=""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1" name="154 CuadroTexto">
          <a:extLst>
            <a:ext uri="{FF2B5EF4-FFF2-40B4-BE49-F238E27FC236}">
              <a16:creationId xmlns:a16="http://schemas.microsoft.com/office/drawing/2014/main" xmlns=""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2" name="155 CuadroTexto">
          <a:extLst>
            <a:ext uri="{FF2B5EF4-FFF2-40B4-BE49-F238E27FC236}">
              <a16:creationId xmlns:a16="http://schemas.microsoft.com/office/drawing/2014/main" xmlns=""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3" name="156 CuadroTexto">
          <a:extLst>
            <a:ext uri="{FF2B5EF4-FFF2-40B4-BE49-F238E27FC236}">
              <a16:creationId xmlns:a16="http://schemas.microsoft.com/office/drawing/2014/main" xmlns=""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4" name="157 CuadroTexto">
          <a:extLst>
            <a:ext uri="{FF2B5EF4-FFF2-40B4-BE49-F238E27FC236}">
              <a16:creationId xmlns:a16="http://schemas.microsoft.com/office/drawing/2014/main" xmlns=""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5" name="158 CuadroTexto">
          <a:extLst>
            <a:ext uri="{FF2B5EF4-FFF2-40B4-BE49-F238E27FC236}">
              <a16:creationId xmlns:a16="http://schemas.microsoft.com/office/drawing/2014/main" xmlns=""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6" name="159 CuadroTexto">
          <a:extLst>
            <a:ext uri="{FF2B5EF4-FFF2-40B4-BE49-F238E27FC236}">
              <a16:creationId xmlns:a16="http://schemas.microsoft.com/office/drawing/2014/main" xmlns=""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7" name="160 CuadroTexto">
          <a:extLst>
            <a:ext uri="{FF2B5EF4-FFF2-40B4-BE49-F238E27FC236}">
              <a16:creationId xmlns:a16="http://schemas.microsoft.com/office/drawing/2014/main" xmlns=""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8" name="161 CuadroTexto">
          <a:extLst>
            <a:ext uri="{FF2B5EF4-FFF2-40B4-BE49-F238E27FC236}">
              <a16:creationId xmlns:a16="http://schemas.microsoft.com/office/drawing/2014/main" xmlns=""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9" name="162 CuadroTexto">
          <a:extLst>
            <a:ext uri="{FF2B5EF4-FFF2-40B4-BE49-F238E27FC236}">
              <a16:creationId xmlns:a16="http://schemas.microsoft.com/office/drawing/2014/main" xmlns=""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0" name="163 CuadroTexto">
          <a:extLst>
            <a:ext uri="{FF2B5EF4-FFF2-40B4-BE49-F238E27FC236}">
              <a16:creationId xmlns:a16="http://schemas.microsoft.com/office/drawing/2014/main" xmlns=""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1" name="164 CuadroTexto">
          <a:extLst>
            <a:ext uri="{FF2B5EF4-FFF2-40B4-BE49-F238E27FC236}">
              <a16:creationId xmlns:a16="http://schemas.microsoft.com/office/drawing/2014/main" xmlns=""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2" name="165 CuadroTexto">
          <a:extLst>
            <a:ext uri="{FF2B5EF4-FFF2-40B4-BE49-F238E27FC236}">
              <a16:creationId xmlns:a16="http://schemas.microsoft.com/office/drawing/2014/main" xmlns=""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3" name="166 CuadroTexto">
          <a:extLst>
            <a:ext uri="{FF2B5EF4-FFF2-40B4-BE49-F238E27FC236}">
              <a16:creationId xmlns:a16="http://schemas.microsoft.com/office/drawing/2014/main" xmlns=""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4" name="167 CuadroTexto">
          <a:extLst>
            <a:ext uri="{FF2B5EF4-FFF2-40B4-BE49-F238E27FC236}">
              <a16:creationId xmlns:a16="http://schemas.microsoft.com/office/drawing/2014/main" xmlns=""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5" name="168 CuadroTexto">
          <a:extLst>
            <a:ext uri="{FF2B5EF4-FFF2-40B4-BE49-F238E27FC236}">
              <a16:creationId xmlns:a16="http://schemas.microsoft.com/office/drawing/2014/main" xmlns=""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6" name="169 CuadroTexto">
          <a:extLst>
            <a:ext uri="{FF2B5EF4-FFF2-40B4-BE49-F238E27FC236}">
              <a16:creationId xmlns:a16="http://schemas.microsoft.com/office/drawing/2014/main" xmlns=""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7" name="170 CuadroTexto">
          <a:extLst>
            <a:ext uri="{FF2B5EF4-FFF2-40B4-BE49-F238E27FC236}">
              <a16:creationId xmlns:a16="http://schemas.microsoft.com/office/drawing/2014/main" xmlns=""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8" name="171 CuadroTexto">
          <a:extLst>
            <a:ext uri="{FF2B5EF4-FFF2-40B4-BE49-F238E27FC236}">
              <a16:creationId xmlns:a16="http://schemas.microsoft.com/office/drawing/2014/main" xmlns=""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9" name="172 CuadroTexto">
          <a:extLst>
            <a:ext uri="{FF2B5EF4-FFF2-40B4-BE49-F238E27FC236}">
              <a16:creationId xmlns:a16="http://schemas.microsoft.com/office/drawing/2014/main" xmlns=""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0" name="173 CuadroTexto">
          <a:extLst>
            <a:ext uri="{FF2B5EF4-FFF2-40B4-BE49-F238E27FC236}">
              <a16:creationId xmlns:a16="http://schemas.microsoft.com/office/drawing/2014/main" xmlns=""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1" name="174 CuadroTexto">
          <a:extLst>
            <a:ext uri="{FF2B5EF4-FFF2-40B4-BE49-F238E27FC236}">
              <a16:creationId xmlns:a16="http://schemas.microsoft.com/office/drawing/2014/main" xmlns=""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2" name="175 CuadroTexto">
          <a:extLst>
            <a:ext uri="{FF2B5EF4-FFF2-40B4-BE49-F238E27FC236}">
              <a16:creationId xmlns:a16="http://schemas.microsoft.com/office/drawing/2014/main" xmlns=""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3" name="176 CuadroTexto">
          <a:extLst>
            <a:ext uri="{FF2B5EF4-FFF2-40B4-BE49-F238E27FC236}">
              <a16:creationId xmlns:a16="http://schemas.microsoft.com/office/drawing/2014/main" xmlns=""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4" name="177 CuadroTexto">
          <a:extLst>
            <a:ext uri="{FF2B5EF4-FFF2-40B4-BE49-F238E27FC236}">
              <a16:creationId xmlns:a16="http://schemas.microsoft.com/office/drawing/2014/main" xmlns=""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5" name="178 CuadroTexto">
          <a:extLst>
            <a:ext uri="{FF2B5EF4-FFF2-40B4-BE49-F238E27FC236}">
              <a16:creationId xmlns:a16="http://schemas.microsoft.com/office/drawing/2014/main" xmlns=""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6" name="179 CuadroTexto">
          <a:extLst>
            <a:ext uri="{FF2B5EF4-FFF2-40B4-BE49-F238E27FC236}">
              <a16:creationId xmlns:a16="http://schemas.microsoft.com/office/drawing/2014/main" xmlns=""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7" name="180 CuadroTexto">
          <a:extLst>
            <a:ext uri="{FF2B5EF4-FFF2-40B4-BE49-F238E27FC236}">
              <a16:creationId xmlns:a16="http://schemas.microsoft.com/office/drawing/2014/main" xmlns=""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8" name="181 CuadroTexto">
          <a:extLst>
            <a:ext uri="{FF2B5EF4-FFF2-40B4-BE49-F238E27FC236}">
              <a16:creationId xmlns:a16="http://schemas.microsoft.com/office/drawing/2014/main" xmlns=""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9" name="182 CuadroTexto">
          <a:extLst>
            <a:ext uri="{FF2B5EF4-FFF2-40B4-BE49-F238E27FC236}">
              <a16:creationId xmlns:a16="http://schemas.microsoft.com/office/drawing/2014/main" xmlns=""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0" name="183 CuadroTexto">
          <a:extLst>
            <a:ext uri="{FF2B5EF4-FFF2-40B4-BE49-F238E27FC236}">
              <a16:creationId xmlns:a16="http://schemas.microsoft.com/office/drawing/2014/main" xmlns=""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1" name="184 CuadroTexto">
          <a:extLst>
            <a:ext uri="{FF2B5EF4-FFF2-40B4-BE49-F238E27FC236}">
              <a16:creationId xmlns:a16="http://schemas.microsoft.com/office/drawing/2014/main" xmlns=""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2" name="185 CuadroTexto">
          <a:extLst>
            <a:ext uri="{FF2B5EF4-FFF2-40B4-BE49-F238E27FC236}">
              <a16:creationId xmlns:a16="http://schemas.microsoft.com/office/drawing/2014/main" xmlns=""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3" name="186 CuadroTexto">
          <a:extLst>
            <a:ext uri="{FF2B5EF4-FFF2-40B4-BE49-F238E27FC236}">
              <a16:creationId xmlns:a16="http://schemas.microsoft.com/office/drawing/2014/main" xmlns=""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4" name="187 CuadroTexto">
          <a:extLst>
            <a:ext uri="{FF2B5EF4-FFF2-40B4-BE49-F238E27FC236}">
              <a16:creationId xmlns:a16="http://schemas.microsoft.com/office/drawing/2014/main" xmlns=""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5" name="188 CuadroTexto">
          <a:extLst>
            <a:ext uri="{FF2B5EF4-FFF2-40B4-BE49-F238E27FC236}">
              <a16:creationId xmlns:a16="http://schemas.microsoft.com/office/drawing/2014/main" xmlns=""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6" name="189 CuadroTexto">
          <a:extLst>
            <a:ext uri="{FF2B5EF4-FFF2-40B4-BE49-F238E27FC236}">
              <a16:creationId xmlns:a16="http://schemas.microsoft.com/office/drawing/2014/main" xmlns=""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7" name="190 CuadroTexto">
          <a:extLst>
            <a:ext uri="{FF2B5EF4-FFF2-40B4-BE49-F238E27FC236}">
              <a16:creationId xmlns:a16="http://schemas.microsoft.com/office/drawing/2014/main" xmlns=""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8" name="191 CuadroTexto">
          <a:extLst>
            <a:ext uri="{FF2B5EF4-FFF2-40B4-BE49-F238E27FC236}">
              <a16:creationId xmlns:a16="http://schemas.microsoft.com/office/drawing/2014/main" xmlns=""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9" name="192 CuadroTexto">
          <a:extLst>
            <a:ext uri="{FF2B5EF4-FFF2-40B4-BE49-F238E27FC236}">
              <a16:creationId xmlns:a16="http://schemas.microsoft.com/office/drawing/2014/main" xmlns=""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0" name="193 CuadroTexto">
          <a:extLst>
            <a:ext uri="{FF2B5EF4-FFF2-40B4-BE49-F238E27FC236}">
              <a16:creationId xmlns:a16="http://schemas.microsoft.com/office/drawing/2014/main" xmlns=""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1" name="194 CuadroTexto">
          <a:extLst>
            <a:ext uri="{FF2B5EF4-FFF2-40B4-BE49-F238E27FC236}">
              <a16:creationId xmlns:a16="http://schemas.microsoft.com/office/drawing/2014/main" xmlns=""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2" name="195 CuadroTexto">
          <a:extLst>
            <a:ext uri="{FF2B5EF4-FFF2-40B4-BE49-F238E27FC236}">
              <a16:creationId xmlns:a16="http://schemas.microsoft.com/office/drawing/2014/main" xmlns=""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3" name="196 CuadroTexto">
          <a:extLst>
            <a:ext uri="{FF2B5EF4-FFF2-40B4-BE49-F238E27FC236}">
              <a16:creationId xmlns:a16="http://schemas.microsoft.com/office/drawing/2014/main" xmlns=""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4" name="197 CuadroTexto">
          <a:extLst>
            <a:ext uri="{FF2B5EF4-FFF2-40B4-BE49-F238E27FC236}">
              <a16:creationId xmlns:a16="http://schemas.microsoft.com/office/drawing/2014/main" xmlns=""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5" name="198 CuadroTexto">
          <a:extLst>
            <a:ext uri="{FF2B5EF4-FFF2-40B4-BE49-F238E27FC236}">
              <a16:creationId xmlns:a16="http://schemas.microsoft.com/office/drawing/2014/main" xmlns=""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6" name="199 CuadroTexto">
          <a:extLst>
            <a:ext uri="{FF2B5EF4-FFF2-40B4-BE49-F238E27FC236}">
              <a16:creationId xmlns:a16="http://schemas.microsoft.com/office/drawing/2014/main" xmlns=""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7" name="200 CuadroTexto">
          <a:extLst>
            <a:ext uri="{FF2B5EF4-FFF2-40B4-BE49-F238E27FC236}">
              <a16:creationId xmlns:a16="http://schemas.microsoft.com/office/drawing/2014/main" xmlns=""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8" name="201 CuadroTexto">
          <a:extLst>
            <a:ext uri="{FF2B5EF4-FFF2-40B4-BE49-F238E27FC236}">
              <a16:creationId xmlns:a16="http://schemas.microsoft.com/office/drawing/2014/main" xmlns=""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9" name="202 CuadroTexto">
          <a:extLst>
            <a:ext uri="{FF2B5EF4-FFF2-40B4-BE49-F238E27FC236}">
              <a16:creationId xmlns:a16="http://schemas.microsoft.com/office/drawing/2014/main" xmlns=""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0" name="203 CuadroTexto">
          <a:extLst>
            <a:ext uri="{FF2B5EF4-FFF2-40B4-BE49-F238E27FC236}">
              <a16:creationId xmlns:a16="http://schemas.microsoft.com/office/drawing/2014/main" xmlns=""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1" name="204 CuadroTexto">
          <a:extLst>
            <a:ext uri="{FF2B5EF4-FFF2-40B4-BE49-F238E27FC236}">
              <a16:creationId xmlns:a16="http://schemas.microsoft.com/office/drawing/2014/main" xmlns=""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2" name="205 CuadroTexto">
          <a:extLst>
            <a:ext uri="{FF2B5EF4-FFF2-40B4-BE49-F238E27FC236}">
              <a16:creationId xmlns:a16="http://schemas.microsoft.com/office/drawing/2014/main" xmlns=""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3" name="206 CuadroTexto">
          <a:extLst>
            <a:ext uri="{FF2B5EF4-FFF2-40B4-BE49-F238E27FC236}">
              <a16:creationId xmlns:a16="http://schemas.microsoft.com/office/drawing/2014/main" xmlns=""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4" name="207 CuadroTexto">
          <a:extLst>
            <a:ext uri="{FF2B5EF4-FFF2-40B4-BE49-F238E27FC236}">
              <a16:creationId xmlns:a16="http://schemas.microsoft.com/office/drawing/2014/main" xmlns=""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5" name="208 CuadroTexto">
          <a:extLst>
            <a:ext uri="{FF2B5EF4-FFF2-40B4-BE49-F238E27FC236}">
              <a16:creationId xmlns:a16="http://schemas.microsoft.com/office/drawing/2014/main" xmlns=""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6" name="209 CuadroTexto">
          <a:extLst>
            <a:ext uri="{FF2B5EF4-FFF2-40B4-BE49-F238E27FC236}">
              <a16:creationId xmlns:a16="http://schemas.microsoft.com/office/drawing/2014/main" xmlns=""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7" name="210 CuadroTexto">
          <a:extLst>
            <a:ext uri="{FF2B5EF4-FFF2-40B4-BE49-F238E27FC236}">
              <a16:creationId xmlns:a16="http://schemas.microsoft.com/office/drawing/2014/main" xmlns=""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8" name="211 CuadroTexto">
          <a:extLst>
            <a:ext uri="{FF2B5EF4-FFF2-40B4-BE49-F238E27FC236}">
              <a16:creationId xmlns:a16="http://schemas.microsoft.com/office/drawing/2014/main" xmlns=""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9" name="212 CuadroTexto">
          <a:extLst>
            <a:ext uri="{FF2B5EF4-FFF2-40B4-BE49-F238E27FC236}">
              <a16:creationId xmlns:a16="http://schemas.microsoft.com/office/drawing/2014/main" xmlns=""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0" name="213 CuadroTexto">
          <a:extLst>
            <a:ext uri="{FF2B5EF4-FFF2-40B4-BE49-F238E27FC236}">
              <a16:creationId xmlns:a16="http://schemas.microsoft.com/office/drawing/2014/main" xmlns=""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1" name="214 CuadroTexto">
          <a:extLst>
            <a:ext uri="{FF2B5EF4-FFF2-40B4-BE49-F238E27FC236}">
              <a16:creationId xmlns:a16="http://schemas.microsoft.com/office/drawing/2014/main" xmlns=""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2" name="215 CuadroTexto">
          <a:extLst>
            <a:ext uri="{FF2B5EF4-FFF2-40B4-BE49-F238E27FC236}">
              <a16:creationId xmlns:a16="http://schemas.microsoft.com/office/drawing/2014/main" xmlns=""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3" name="216 CuadroTexto">
          <a:extLst>
            <a:ext uri="{FF2B5EF4-FFF2-40B4-BE49-F238E27FC236}">
              <a16:creationId xmlns:a16="http://schemas.microsoft.com/office/drawing/2014/main" xmlns=""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4" name="217 CuadroTexto">
          <a:extLst>
            <a:ext uri="{FF2B5EF4-FFF2-40B4-BE49-F238E27FC236}">
              <a16:creationId xmlns:a16="http://schemas.microsoft.com/office/drawing/2014/main" xmlns=""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5" name="218 CuadroTexto">
          <a:extLst>
            <a:ext uri="{FF2B5EF4-FFF2-40B4-BE49-F238E27FC236}">
              <a16:creationId xmlns:a16="http://schemas.microsoft.com/office/drawing/2014/main" xmlns=""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6" name="219 CuadroTexto">
          <a:extLst>
            <a:ext uri="{FF2B5EF4-FFF2-40B4-BE49-F238E27FC236}">
              <a16:creationId xmlns:a16="http://schemas.microsoft.com/office/drawing/2014/main" xmlns=""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7" name="220 CuadroTexto">
          <a:extLst>
            <a:ext uri="{FF2B5EF4-FFF2-40B4-BE49-F238E27FC236}">
              <a16:creationId xmlns:a16="http://schemas.microsoft.com/office/drawing/2014/main" xmlns=""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8" name="221 CuadroTexto">
          <a:extLst>
            <a:ext uri="{FF2B5EF4-FFF2-40B4-BE49-F238E27FC236}">
              <a16:creationId xmlns:a16="http://schemas.microsoft.com/office/drawing/2014/main" xmlns=""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9" name="222 CuadroTexto">
          <a:extLst>
            <a:ext uri="{FF2B5EF4-FFF2-40B4-BE49-F238E27FC236}">
              <a16:creationId xmlns:a16="http://schemas.microsoft.com/office/drawing/2014/main" xmlns=""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0" name="223 CuadroTexto">
          <a:extLst>
            <a:ext uri="{FF2B5EF4-FFF2-40B4-BE49-F238E27FC236}">
              <a16:creationId xmlns:a16="http://schemas.microsoft.com/office/drawing/2014/main" xmlns=""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1" name="224 CuadroTexto">
          <a:extLst>
            <a:ext uri="{FF2B5EF4-FFF2-40B4-BE49-F238E27FC236}">
              <a16:creationId xmlns:a16="http://schemas.microsoft.com/office/drawing/2014/main" xmlns=""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2" name="225 CuadroTexto">
          <a:extLst>
            <a:ext uri="{FF2B5EF4-FFF2-40B4-BE49-F238E27FC236}">
              <a16:creationId xmlns:a16="http://schemas.microsoft.com/office/drawing/2014/main" xmlns=""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3" name="226 CuadroTexto">
          <a:extLst>
            <a:ext uri="{FF2B5EF4-FFF2-40B4-BE49-F238E27FC236}">
              <a16:creationId xmlns:a16="http://schemas.microsoft.com/office/drawing/2014/main" xmlns=""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4" name="227 CuadroTexto">
          <a:extLst>
            <a:ext uri="{FF2B5EF4-FFF2-40B4-BE49-F238E27FC236}">
              <a16:creationId xmlns:a16="http://schemas.microsoft.com/office/drawing/2014/main" xmlns=""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5" name="228 CuadroTexto">
          <a:extLst>
            <a:ext uri="{FF2B5EF4-FFF2-40B4-BE49-F238E27FC236}">
              <a16:creationId xmlns:a16="http://schemas.microsoft.com/office/drawing/2014/main" xmlns=""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6" name="229 CuadroTexto">
          <a:extLst>
            <a:ext uri="{FF2B5EF4-FFF2-40B4-BE49-F238E27FC236}">
              <a16:creationId xmlns:a16="http://schemas.microsoft.com/office/drawing/2014/main" xmlns=""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7" name="230 CuadroTexto">
          <a:extLst>
            <a:ext uri="{FF2B5EF4-FFF2-40B4-BE49-F238E27FC236}">
              <a16:creationId xmlns:a16="http://schemas.microsoft.com/office/drawing/2014/main" xmlns=""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8" name="231 CuadroTexto">
          <a:extLst>
            <a:ext uri="{FF2B5EF4-FFF2-40B4-BE49-F238E27FC236}">
              <a16:creationId xmlns:a16="http://schemas.microsoft.com/office/drawing/2014/main" xmlns=""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9" name="232 CuadroTexto">
          <a:extLst>
            <a:ext uri="{FF2B5EF4-FFF2-40B4-BE49-F238E27FC236}">
              <a16:creationId xmlns:a16="http://schemas.microsoft.com/office/drawing/2014/main" xmlns=""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0" name="233 CuadroTexto">
          <a:extLst>
            <a:ext uri="{FF2B5EF4-FFF2-40B4-BE49-F238E27FC236}">
              <a16:creationId xmlns:a16="http://schemas.microsoft.com/office/drawing/2014/main" xmlns=""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1" name="234 CuadroTexto">
          <a:extLst>
            <a:ext uri="{FF2B5EF4-FFF2-40B4-BE49-F238E27FC236}">
              <a16:creationId xmlns:a16="http://schemas.microsoft.com/office/drawing/2014/main" xmlns=""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2" name="235 CuadroTexto">
          <a:extLst>
            <a:ext uri="{FF2B5EF4-FFF2-40B4-BE49-F238E27FC236}">
              <a16:creationId xmlns:a16="http://schemas.microsoft.com/office/drawing/2014/main" xmlns=""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3" name="236 CuadroTexto">
          <a:extLst>
            <a:ext uri="{FF2B5EF4-FFF2-40B4-BE49-F238E27FC236}">
              <a16:creationId xmlns:a16="http://schemas.microsoft.com/office/drawing/2014/main" xmlns=""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4" name="237 CuadroTexto">
          <a:extLst>
            <a:ext uri="{FF2B5EF4-FFF2-40B4-BE49-F238E27FC236}">
              <a16:creationId xmlns:a16="http://schemas.microsoft.com/office/drawing/2014/main" xmlns=""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5" name="238 CuadroTexto">
          <a:extLst>
            <a:ext uri="{FF2B5EF4-FFF2-40B4-BE49-F238E27FC236}">
              <a16:creationId xmlns:a16="http://schemas.microsoft.com/office/drawing/2014/main" xmlns=""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6" name="239 CuadroTexto">
          <a:extLst>
            <a:ext uri="{FF2B5EF4-FFF2-40B4-BE49-F238E27FC236}">
              <a16:creationId xmlns:a16="http://schemas.microsoft.com/office/drawing/2014/main" xmlns=""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7" name="240 CuadroTexto">
          <a:extLst>
            <a:ext uri="{FF2B5EF4-FFF2-40B4-BE49-F238E27FC236}">
              <a16:creationId xmlns:a16="http://schemas.microsoft.com/office/drawing/2014/main" xmlns=""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8" name="241 CuadroTexto">
          <a:extLst>
            <a:ext uri="{FF2B5EF4-FFF2-40B4-BE49-F238E27FC236}">
              <a16:creationId xmlns:a16="http://schemas.microsoft.com/office/drawing/2014/main" xmlns=""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9" name="242 CuadroTexto">
          <a:extLst>
            <a:ext uri="{FF2B5EF4-FFF2-40B4-BE49-F238E27FC236}">
              <a16:creationId xmlns:a16="http://schemas.microsoft.com/office/drawing/2014/main" xmlns=""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0" name="243 CuadroTexto">
          <a:extLst>
            <a:ext uri="{FF2B5EF4-FFF2-40B4-BE49-F238E27FC236}">
              <a16:creationId xmlns:a16="http://schemas.microsoft.com/office/drawing/2014/main" xmlns=""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1" name="244 CuadroTexto">
          <a:extLst>
            <a:ext uri="{FF2B5EF4-FFF2-40B4-BE49-F238E27FC236}">
              <a16:creationId xmlns:a16="http://schemas.microsoft.com/office/drawing/2014/main" xmlns=""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2" name="245 CuadroTexto">
          <a:extLst>
            <a:ext uri="{FF2B5EF4-FFF2-40B4-BE49-F238E27FC236}">
              <a16:creationId xmlns:a16="http://schemas.microsoft.com/office/drawing/2014/main" xmlns=""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3" name="246 CuadroTexto">
          <a:extLst>
            <a:ext uri="{FF2B5EF4-FFF2-40B4-BE49-F238E27FC236}">
              <a16:creationId xmlns:a16="http://schemas.microsoft.com/office/drawing/2014/main" xmlns=""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4" name="247 CuadroTexto">
          <a:extLst>
            <a:ext uri="{FF2B5EF4-FFF2-40B4-BE49-F238E27FC236}">
              <a16:creationId xmlns:a16="http://schemas.microsoft.com/office/drawing/2014/main" xmlns=""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5" name="248 CuadroTexto">
          <a:extLst>
            <a:ext uri="{FF2B5EF4-FFF2-40B4-BE49-F238E27FC236}">
              <a16:creationId xmlns:a16="http://schemas.microsoft.com/office/drawing/2014/main" xmlns=""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6" name="249 CuadroTexto">
          <a:extLst>
            <a:ext uri="{FF2B5EF4-FFF2-40B4-BE49-F238E27FC236}">
              <a16:creationId xmlns:a16="http://schemas.microsoft.com/office/drawing/2014/main" xmlns=""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7" name="250 CuadroTexto">
          <a:extLst>
            <a:ext uri="{FF2B5EF4-FFF2-40B4-BE49-F238E27FC236}">
              <a16:creationId xmlns:a16="http://schemas.microsoft.com/office/drawing/2014/main" xmlns=""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8" name="251 CuadroTexto">
          <a:extLst>
            <a:ext uri="{FF2B5EF4-FFF2-40B4-BE49-F238E27FC236}">
              <a16:creationId xmlns:a16="http://schemas.microsoft.com/office/drawing/2014/main" xmlns=""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9" name="252 CuadroTexto">
          <a:extLst>
            <a:ext uri="{FF2B5EF4-FFF2-40B4-BE49-F238E27FC236}">
              <a16:creationId xmlns:a16="http://schemas.microsoft.com/office/drawing/2014/main" xmlns=""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0" name="253 CuadroTexto">
          <a:extLst>
            <a:ext uri="{FF2B5EF4-FFF2-40B4-BE49-F238E27FC236}">
              <a16:creationId xmlns:a16="http://schemas.microsoft.com/office/drawing/2014/main" xmlns=""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1" name="254 CuadroTexto">
          <a:extLst>
            <a:ext uri="{FF2B5EF4-FFF2-40B4-BE49-F238E27FC236}">
              <a16:creationId xmlns:a16="http://schemas.microsoft.com/office/drawing/2014/main" xmlns=""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2" name="255 CuadroTexto">
          <a:extLst>
            <a:ext uri="{FF2B5EF4-FFF2-40B4-BE49-F238E27FC236}">
              <a16:creationId xmlns:a16="http://schemas.microsoft.com/office/drawing/2014/main" xmlns=""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3" name="256 CuadroTexto">
          <a:extLst>
            <a:ext uri="{FF2B5EF4-FFF2-40B4-BE49-F238E27FC236}">
              <a16:creationId xmlns:a16="http://schemas.microsoft.com/office/drawing/2014/main" xmlns=""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4" name="257 CuadroTexto">
          <a:extLst>
            <a:ext uri="{FF2B5EF4-FFF2-40B4-BE49-F238E27FC236}">
              <a16:creationId xmlns:a16="http://schemas.microsoft.com/office/drawing/2014/main" xmlns=""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5" name="258 CuadroTexto">
          <a:extLst>
            <a:ext uri="{FF2B5EF4-FFF2-40B4-BE49-F238E27FC236}">
              <a16:creationId xmlns:a16="http://schemas.microsoft.com/office/drawing/2014/main" xmlns=""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6" name="259 CuadroTexto">
          <a:extLst>
            <a:ext uri="{FF2B5EF4-FFF2-40B4-BE49-F238E27FC236}">
              <a16:creationId xmlns:a16="http://schemas.microsoft.com/office/drawing/2014/main" xmlns=""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7" name="260 CuadroTexto">
          <a:extLst>
            <a:ext uri="{FF2B5EF4-FFF2-40B4-BE49-F238E27FC236}">
              <a16:creationId xmlns:a16="http://schemas.microsoft.com/office/drawing/2014/main" xmlns=""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8" name="261 CuadroTexto">
          <a:extLst>
            <a:ext uri="{FF2B5EF4-FFF2-40B4-BE49-F238E27FC236}">
              <a16:creationId xmlns:a16="http://schemas.microsoft.com/office/drawing/2014/main" xmlns=""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9" name="262 CuadroTexto">
          <a:extLst>
            <a:ext uri="{FF2B5EF4-FFF2-40B4-BE49-F238E27FC236}">
              <a16:creationId xmlns:a16="http://schemas.microsoft.com/office/drawing/2014/main" xmlns=""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0" name="263 CuadroTexto">
          <a:extLst>
            <a:ext uri="{FF2B5EF4-FFF2-40B4-BE49-F238E27FC236}">
              <a16:creationId xmlns:a16="http://schemas.microsoft.com/office/drawing/2014/main" xmlns=""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1" name="264 CuadroTexto">
          <a:extLst>
            <a:ext uri="{FF2B5EF4-FFF2-40B4-BE49-F238E27FC236}">
              <a16:creationId xmlns:a16="http://schemas.microsoft.com/office/drawing/2014/main" xmlns=""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2" name="265 CuadroTexto">
          <a:extLst>
            <a:ext uri="{FF2B5EF4-FFF2-40B4-BE49-F238E27FC236}">
              <a16:creationId xmlns:a16="http://schemas.microsoft.com/office/drawing/2014/main" xmlns=""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3" name="266 CuadroTexto">
          <a:extLst>
            <a:ext uri="{FF2B5EF4-FFF2-40B4-BE49-F238E27FC236}">
              <a16:creationId xmlns:a16="http://schemas.microsoft.com/office/drawing/2014/main" xmlns=""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4" name="267 CuadroTexto">
          <a:extLst>
            <a:ext uri="{FF2B5EF4-FFF2-40B4-BE49-F238E27FC236}">
              <a16:creationId xmlns:a16="http://schemas.microsoft.com/office/drawing/2014/main" xmlns=""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5" name="268 CuadroTexto">
          <a:extLst>
            <a:ext uri="{FF2B5EF4-FFF2-40B4-BE49-F238E27FC236}">
              <a16:creationId xmlns:a16="http://schemas.microsoft.com/office/drawing/2014/main" xmlns="" id="{00000000-0008-0000-2000-0000CD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6" name="269 CuadroTexto">
          <a:extLst>
            <a:ext uri="{FF2B5EF4-FFF2-40B4-BE49-F238E27FC236}">
              <a16:creationId xmlns:a16="http://schemas.microsoft.com/office/drawing/2014/main" xmlns="" id="{00000000-0008-0000-2000-0000CE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7" name="270 CuadroTexto">
          <a:extLst>
            <a:ext uri="{FF2B5EF4-FFF2-40B4-BE49-F238E27FC236}">
              <a16:creationId xmlns:a16="http://schemas.microsoft.com/office/drawing/2014/main" xmlns="" id="{00000000-0008-0000-2000-0000CF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8" name="271 CuadroTexto">
          <a:extLst>
            <a:ext uri="{FF2B5EF4-FFF2-40B4-BE49-F238E27FC236}">
              <a16:creationId xmlns:a16="http://schemas.microsoft.com/office/drawing/2014/main" xmlns="" id="{00000000-0008-0000-2000-0000D0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9" name="272 CuadroTexto">
          <a:extLst>
            <a:ext uri="{FF2B5EF4-FFF2-40B4-BE49-F238E27FC236}">
              <a16:creationId xmlns:a16="http://schemas.microsoft.com/office/drawing/2014/main" xmlns="" id="{00000000-0008-0000-2000-0000D1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0" name="273 CuadroTexto">
          <a:extLst>
            <a:ext uri="{FF2B5EF4-FFF2-40B4-BE49-F238E27FC236}">
              <a16:creationId xmlns:a16="http://schemas.microsoft.com/office/drawing/2014/main" xmlns="" id="{00000000-0008-0000-2000-0000D2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1" name="274 CuadroTexto">
          <a:extLst>
            <a:ext uri="{FF2B5EF4-FFF2-40B4-BE49-F238E27FC236}">
              <a16:creationId xmlns:a16="http://schemas.microsoft.com/office/drawing/2014/main" xmlns="" id="{00000000-0008-0000-2000-0000D3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2" name="275 CuadroTexto">
          <a:extLst>
            <a:ext uri="{FF2B5EF4-FFF2-40B4-BE49-F238E27FC236}">
              <a16:creationId xmlns:a16="http://schemas.microsoft.com/office/drawing/2014/main" xmlns="" id="{00000000-0008-0000-2000-0000D4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3" name="276 CuadroTexto">
          <a:extLst>
            <a:ext uri="{FF2B5EF4-FFF2-40B4-BE49-F238E27FC236}">
              <a16:creationId xmlns:a16="http://schemas.microsoft.com/office/drawing/2014/main" xmlns="" id="{00000000-0008-0000-2000-0000D5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4" name="277 CuadroTexto">
          <a:extLst>
            <a:ext uri="{FF2B5EF4-FFF2-40B4-BE49-F238E27FC236}">
              <a16:creationId xmlns:a16="http://schemas.microsoft.com/office/drawing/2014/main" xmlns="" id="{00000000-0008-0000-2000-0000D6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5" name="278 CuadroTexto">
          <a:extLst>
            <a:ext uri="{FF2B5EF4-FFF2-40B4-BE49-F238E27FC236}">
              <a16:creationId xmlns:a16="http://schemas.microsoft.com/office/drawing/2014/main" xmlns="" id="{00000000-0008-0000-2000-0000D7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6" name="279 CuadroTexto">
          <a:extLst>
            <a:ext uri="{FF2B5EF4-FFF2-40B4-BE49-F238E27FC236}">
              <a16:creationId xmlns:a16="http://schemas.microsoft.com/office/drawing/2014/main" xmlns="" id="{00000000-0008-0000-2000-0000D8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7" name="280 CuadroTexto">
          <a:extLst>
            <a:ext uri="{FF2B5EF4-FFF2-40B4-BE49-F238E27FC236}">
              <a16:creationId xmlns:a16="http://schemas.microsoft.com/office/drawing/2014/main" xmlns="" id="{00000000-0008-0000-2000-0000D9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8" name="281 CuadroTexto">
          <a:extLst>
            <a:ext uri="{FF2B5EF4-FFF2-40B4-BE49-F238E27FC236}">
              <a16:creationId xmlns:a16="http://schemas.microsoft.com/office/drawing/2014/main" xmlns="" id="{00000000-0008-0000-2000-0000DA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9" name="282 CuadroTexto">
          <a:extLst>
            <a:ext uri="{FF2B5EF4-FFF2-40B4-BE49-F238E27FC236}">
              <a16:creationId xmlns:a16="http://schemas.microsoft.com/office/drawing/2014/main" xmlns="" id="{00000000-0008-0000-2000-0000DB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0" name="283 CuadroTexto">
          <a:extLst>
            <a:ext uri="{FF2B5EF4-FFF2-40B4-BE49-F238E27FC236}">
              <a16:creationId xmlns:a16="http://schemas.microsoft.com/office/drawing/2014/main" xmlns="" id="{00000000-0008-0000-2000-0000DC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1" name="284 CuadroTexto">
          <a:extLst>
            <a:ext uri="{FF2B5EF4-FFF2-40B4-BE49-F238E27FC236}">
              <a16:creationId xmlns:a16="http://schemas.microsoft.com/office/drawing/2014/main" xmlns="" id="{00000000-0008-0000-2000-0000DD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2" name="285 CuadroTexto">
          <a:extLst>
            <a:ext uri="{FF2B5EF4-FFF2-40B4-BE49-F238E27FC236}">
              <a16:creationId xmlns:a16="http://schemas.microsoft.com/office/drawing/2014/main" xmlns=""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3" name="286 CuadroTexto">
          <a:extLst>
            <a:ext uri="{FF2B5EF4-FFF2-40B4-BE49-F238E27FC236}">
              <a16:creationId xmlns:a16="http://schemas.microsoft.com/office/drawing/2014/main" xmlns=""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4" name="287 CuadroTexto">
          <a:extLst>
            <a:ext uri="{FF2B5EF4-FFF2-40B4-BE49-F238E27FC236}">
              <a16:creationId xmlns:a16="http://schemas.microsoft.com/office/drawing/2014/main" xmlns=""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5" name="288 CuadroTexto">
          <a:extLst>
            <a:ext uri="{FF2B5EF4-FFF2-40B4-BE49-F238E27FC236}">
              <a16:creationId xmlns:a16="http://schemas.microsoft.com/office/drawing/2014/main" xmlns=""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6" name="289 CuadroTexto">
          <a:extLst>
            <a:ext uri="{FF2B5EF4-FFF2-40B4-BE49-F238E27FC236}">
              <a16:creationId xmlns:a16="http://schemas.microsoft.com/office/drawing/2014/main" xmlns=""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7" name="290 CuadroTexto">
          <a:extLst>
            <a:ext uri="{FF2B5EF4-FFF2-40B4-BE49-F238E27FC236}">
              <a16:creationId xmlns:a16="http://schemas.microsoft.com/office/drawing/2014/main" xmlns=""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8" name="291 CuadroTexto">
          <a:extLst>
            <a:ext uri="{FF2B5EF4-FFF2-40B4-BE49-F238E27FC236}">
              <a16:creationId xmlns:a16="http://schemas.microsoft.com/office/drawing/2014/main" xmlns=""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9" name="292 CuadroTexto">
          <a:extLst>
            <a:ext uri="{FF2B5EF4-FFF2-40B4-BE49-F238E27FC236}">
              <a16:creationId xmlns:a16="http://schemas.microsoft.com/office/drawing/2014/main" xmlns=""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0" name="293 CuadroTexto">
          <a:extLst>
            <a:ext uri="{FF2B5EF4-FFF2-40B4-BE49-F238E27FC236}">
              <a16:creationId xmlns:a16="http://schemas.microsoft.com/office/drawing/2014/main" xmlns=""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1" name="294 CuadroTexto">
          <a:extLst>
            <a:ext uri="{FF2B5EF4-FFF2-40B4-BE49-F238E27FC236}">
              <a16:creationId xmlns:a16="http://schemas.microsoft.com/office/drawing/2014/main" xmlns=""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2" name="295 CuadroTexto">
          <a:extLst>
            <a:ext uri="{FF2B5EF4-FFF2-40B4-BE49-F238E27FC236}">
              <a16:creationId xmlns:a16="http://schemas.microsoft.com/office/drawing/2014/main" xmlns=""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3" name="296 CuadroTexto">
          <a:extLst>
            <a:ext uri="{FF2B5EF4-FFF2-40B4-BE49-F238E27FC236}">
              <a16:creationId xmlns:a16="http://schemas.microsoft.com/office/drawing/2014/main" xmlns=""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4" name="1 CuadroTexto">
          <a:extLst>
            <a:ext uri="{FF2B5EF4-FFF2-40B4-BE49-F238E27FC236}">
              <a16:creationId xmlns:a16="http://schemas.microsoft.com/office/drawing/2014/main" xmlns=""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5" name="2 CuadroTexto">
          <a:extLst>
            <a:ext uri="{FF2B5EF4-FFF2-40B4-BE49-F238E27FC236}">
              <a16:creationId xmlns:a16="http://schemas.microsoft.com/office/drawing/2014/main" xmlns=""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6" name="3 CuadroTexto">
          <a:extLst>
            <a:ext uri="{FF2B5EF4-FFF2-40B4-BE49-F238E27FC236}">
              <a16:creationId xmlns:a16="http://schemas.microsoft.com/office/drawing/2014/main" xmlns=""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7" name="4 CuadroTexto">
          <a:extLst>
            <a:ext uri="{FF2B5EF4-FFF2-40B4-BE49-F238E27FC236}">
              <a16:creationId xmlns:a16="http://schemas.microsoft.com/office/drawing/2014/main" xmlns=""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8" name="5 CuadroTexto">
          <a:extLst>
            <a:ext uri="{FF2B5EF4-FFF2-40B4-BE49-F238E27FC236}">
              <a16:creationId xmlns:a16="http://schemas.microsoft.com/office/drawing/2014/main" xmlns=""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9" name="6 CuadroTexto">
          <a:extLst>
            <a:ext uri="{FF2B5EF4-FFF2-40B4-BE49-F238E27FC236}">
              <a16:creationId xmlns:a16="http://schemas.microsoft.com/office/drawing/2014/main" xmlns=""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0" name="7 CuadroTexto">
          <a:extLst>
            <a:ext uri="{FF2B5EF4-FFF2-40B4-BE49-F238E27FC236}">
              <a16:creationId xmlns:a16="http://schemas.microsoft.com/office/drawing/2014/main" xmlns=""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1" name="8 CuadroTexto">
          <a:extLst>
            <a:ext uri="{FF2B5EF4-FFF2-40B4-BE49-F238E27FC236}">
              <a16:creationId xmlns:a16="http://schemas.microsoft.com/office/drawing/2014/main" xmlns=""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2" name="9 CuadroTexto">
          <a:extLst>
            <a:ext uri="{FF2B5EF4-FFF2-40B4-BE49-F238E27FC236}">
              <a16:creationId xmlns:a16="http://schemas.microsoft.com/office/drawing/2014/main" xmlns=""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3" name="10 CuadroTexto">
          <a:extLst>
            <a:ext uri="{FF2B5EF4-FFF2-40B4-BE49-F238E27FC236}">
              <a16:creationId xmlns:a16="http://schemas.microsoft.com/office/drawing/2014/main" xmlns=""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4" name="11 CuadroTexto">
          <a:extLst>
            <a:ext uri="{FF2B5EF4-FFF2-40B4-BE49-F238E27FC236}">
              <a16:creationId xmlns:a16="http://schemas.microsoft.com/office/drawing/2014/main" xmlns=""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5" name="12 CuadroTexto">
          <a:extLst>
            <a:ext uri="{FF2B5EF4-FFF2-40B4-BE49-F238E27FC236}">
              <a16:creationId xmlns:a16="http://schemas.microsoft.com/office/drawing/2014/main" xmlns=""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6" name="13 CuadroTexto">
          <a:extLst>
            <a:ext uri="{FF2B5EF4-FFF2-40B4-BE49-F238E27FC236}">
              <a16:creationId xmlns:a16="http://schemas.microsoft.com/office/drawing/2014/main" xmlns=""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7" name="14 CuadroTexto">
          <a:extLst>
            <a:ext uri="{FF2B5EF4-FFF2-40B4-BE49-F238E27FC236}">
              <a16:creationId xmlns:a16="http://schemas.microsoft.com/office/drawing/2014/main" xmlns=""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8" name="15 CuadroTexto">
          <a:extLst>
            <a:ext uri="{FF2B5EF4-FFF2-40B4-BE49-F238E27FC236}">
              <a16:creationId xmlns:a16="http://schemas.microsoft.com/office/drawing/2014/main" xmlns=""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9" name="16 CuadroTexto">
          <a:extLst>
            <a:ext uri="{FF2B5EF4-FFF2-40B4-BE49-F238E27FC236}">
              <a16:creationId xmlns:a16="http://schemas.microsoft.com/office/drawing/2014/main" xmlns=""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0" name="18 CuadroTexto">
          <a:extLst>
            <a:ext uri="{FF2B5EF4-FFF2-40B4-BE49-F238E27FC236}">
              <a16:creationId xmlns:a16="http://schemas.microsoft.com/office/drawing/2014/main" xmlns=""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1" name="19 CuadroTexto">
          <a:extLst>
            <a:ext uri="{FF2B5EF4-FFF2-40B4-BE49-F238E27FC236}">
              <a16:creationId xmlns:a16="http://schemas.microsoft.com/office/drawing/2014/main" xmlns=""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2" name="20 CuadroTexto">
          <a:extLst>
            <a:ext uri="{FF2B5EF4-FFF2-40B4-BE49-F238E27FC236}">
              <a16:creationId xmlns:a16="http://schemas.microsoft.com/office/drawing/2014/main" xmlns=""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3" name="21 CuadroTexto">
          <a:extLst>
            <a:ext uri="{FF2B5EF4-FFF2-40B4-BE49-F238E27FC236}">
              <a16:creationId xmlns:a16="http://schemas.microsoft.com/office/drawing/2014/main" xmlns=""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4" name="22 CuadroTexto">
          <a:extLst>
            <a:ext uri="{FF2B5EF4-FFF2-40B4-BE49-F238E27FC236}">
              <a16:creationId xmlns:a16="http://schemas.microsoft.com/office/drawing/2014/main" xmlns=""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5" name="23 CuadroTexto">
          <a:extLst>
            <a:ext uri="{FF2B5EF4-FFF2-40B4-BE49-F238E27FC236}">
              <a16:creationId xmlns:a16="http://schemas.microsoft.com/office/drawing/2014/main" xmlns=""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6" name="24 CuadroTexto">
          <a:extLst>
            <a:ext uri="{FF2B5EF4-FFF2-40B4-BE49-F238E27FC236}">
              <a16:creationId xmlns:a16="http://schemas.microsoft.com/office/drawing/2014/main" xmlns=""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7" name="25 CuadroTexto">
          <a:extLst>
            <a:ext uri="{FF2B5EF4-FFF2-40B4-BE49-F238E27FC236}">
              <a16:creationId xmlns:a16="http://schemas.microsoft.com/office/drawing/2014/main" xmlns=""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8" name="26 CuadroTexto">
          <a:extLst>
            <a:ext uri="{FF2B5EF4-FFF2-40B4-BE49-F238E27FC236}">
              <a16:creationId xmlns:a16="http://schemas.microsoft.com/office/drawing/2014/main" xmlns=""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9" name="27 CuadroTexto">
          <a:extLst>
            <a:ext uri="{FF2B5EF4-FFF2-40B4-BE49-F238E27FC236}">
              <a16:creationId xmlns:a16="http://schemas.microsoft.com/office/drawing/2014/main" xmlns=""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0" name="28 CuadroTexto">
          <a:extLst>
            <a:ext uri="{FF2B5EF4-FFF2-40B4-BE49-F238E27FC236}">
              <a16:creationId xmlns:a16="http://schemas.microsoft.com/office/drawing/2014/main" xmlns=""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1" name="29 CuadroTexto">
          <a:extLst>
            <a:ext uri="{FF2B5EF4-FFF2-40B4-BE49-F238E27FC236}">
              <a16:creationId xmlns:a16="http://schemas.microsoft.com/office/drawing/2014/main" xmlns=""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2" name="30 CuadroTexto">
          <a:extLst>
            <a:ext uri="{FF2B5EF4-FFF2-40B4-BE49-F238E27FC236}">
              <a16:creationId xmlns:a16="http://schemas.microsoft.com/office/drawing/2014/main" xmlns=""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3" name="31 CuadroTexto">
          <a:extLst>
            <a:ext uri="{FF2B5EF4-FFF2-40B4-BE49-F238E27FC236}">
              <a16:creationId xmlns:a16="http://schemas.microsoft.com/office/drawing/2014/main" xmlns=""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4" name="32 CuadroTexto">
          <a:extLst>
            <a:ext uri="{FF2B5EF4-FFF2-40B4-BE49-F238E27FC236}">
              <a16:creationId xmlns:a16="http://schemas.microsoft.com/office/drawing/2014/main" xmlns=""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5" name="33 CuadroTexto">
          <a:extLst>
            <a:ext uri="{FF2B5EF4-FFF2-40B4-BE49-F238E27FC236}">
              <a16:creationId xmlns:a16="http://schemas.microsoft.com/office/drawing/2014/main" xmlns=""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6" name="34 CuadroTexto">
          <a:extLst>
            <a:ext uri="{FF2B5EF4-FFF2-40B4-BE49-F238E27FC236}">
              <a16:creationId xmlns:a16="http://schemas.microsoft.com/office/drawing/2014/main" xmlns=""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7" name="35 CuadroTexto">
          <a:extLst>
            <a:ext uri="{FF2B5EF4-FFF2-40B4-BE49-F238E27FC236}">
              <a16:creationId xmlns:a16="http://schemas.microsoft.com/office/drawing/2014/main" xmlns=""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8" name="36 CuadroTexto">
          <a:extLst>
            <a:ext uri="{FF2B5EF4-FFF2-40B4-BE49-F238E27FC236}">
              <a16:creationId xmlns:a16="http://schemas.microsoft.com/office/drawing/2014/main" xmlns=""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9" name="37 CuadroTexto">
          <a:extLst>
            <a:ext uri="{FF2B5EF4-FFF2-40B4-BE49-F238E27FC236}">
              <a16:creationId xmlns:a16="http://schemas.microsoft.com/office/drawing/2014/main" xmlns=""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0" name="38 CuadroTexto">
          <a:extLst>
            <a:ext uri="{FF2B5EF4-FFF2-40B4-BE49-F238E27FC236}">
              <a16:creationId xmlns:a16="http://schemas.microsoft.com/office/drawing/2014/main" xmlns=""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1" name="39 CuadroTexto">
          <a:extLst>
            <a:ext uri="{FF2B5EF4-FFF2-40B4-BE49-F238E27FC236}">
              <a16:creationId xmlns:a16="http://schemas.microsoft.com/office/drawing/2014/main" xmlns=""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2" name="40 CuadroTexto">
          <a:extLst>
            <a:ext uri="{FF2B5EF4-FFF2-40B4-BE49-F238E27FC236}">
              <a16:creationId xmlns:a16="http://schemas.microsoft.com/office/drawing/2014/main" xmlns=""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3" name="41 CuadroTexto">
          <a:extLst>
            <a:ext uri="{FF2B5EF4-FFF2-40B4-BE49-F238E27FC236}">
              <a16:creationId xmlns:a16="http://schemas.microsoft.com/office/drawing/2014/main" xmlns=""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4" name="42 CuadroTexto">
          <a:extLst>
            <a:ext uri="{FF2B5EF4-FFF2-40B4-BE49-F238E27FC236}">
              <a16:creationId xmlns:a16="http://schemas.microsoft.com/office/drawing/2014/main" xmlns=""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5" name="43 CuadroTexto">
          <a:extLst>
            <a:ext uri="{FF2B5EF4-FFF2-40B4-BE49-F238E27FC236}">
              <a16:creationId xmlns:a16="http://schemas.microsoft.com/office/drawing/2014/main" xmlns=""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6" name="44 CuadroTexto">
          <a:extLst>
            <a:ext uri="{FF2B5EF4-FFF2-40B4-BE49-F238E27FC236}">
              <a16:creationId xmlns:a16="http://schemas.microsoft.com/office/drawing/2014/main" xmlns=""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7" name="45 CuadroTexto">
          <a:extLst>
            <a:ext uri="{FF2B5EF4-FFF2-40B4-BE49-F238E27FC236}">
              <a16:creationId xmlns:a16="http://schemas.microsoft.com/office/drawing/2014/main" xmlns=""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8" name="46 CuadroTexto">
          <a:extLst>
            <a:ext uri="{FF2B5EF4-FFF2-40B4-BE49-F238E27FC236}">
              <a16:creationId xmlns:a16="http://schemas.microsoft.com/office/drawing/2014/main" xmlns=""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9" name="47 CuadroTexto">
          <a:extLst>
            <a:ext uri="{FF2B5EF4-FFF2-40B4-BE49-F238E27FC236}">
              <a16:creationId xmlns:a16="http://schemas.microsoft.com/office/drawing/2014/main" xmlns=""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0" name="48 CuadroTexto">
          <a:extLst>
            <a:ext uri="{FF2B5EF4-FFF2-40B4-BE49-F238E27FC236}">
              <a16:creationId xmlns:a16="http://schemas.microsoft.com/office/drawing/2014/main" xmlns=""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1" name="49 CuadroTexto">
          <a:extLst>
            <a:ext uri="{FF2B5EF4-FFF2-40B4-BE49-F238E27FC236}">
              <a16:creationId xmlns:a16="http://schemas.microsoft.com/office/drawing/2014/main" xmlns=""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2" name="50 CuadroTexto">
          <a:extLst>
            <a:ext uri="{FF2B5EF4-FFF2-40B4-BE49-F238E27FC236}">
              <a16:creationId xmlns:a16="http://schemas.microsoft.com/office/drawing/2014/main" xmlns=""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3" name="51 CuadroTexto">
          <a:extLst>
            <a:ext uri="{FF2B5EF4-FFF2-40B4-BE49-F238E27FC236}">
              <a16:creationId xmlns:a16="http://schemas.microsoft.com/office/drawing/2014/main" xmlns=""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4" name="52 CuadroTexto">
          <a:extLst>
            <a:ext uri="{FF2B5EF4-FFF2-40B4-BE49-F238E27FC236}">
              <a16:creationId xmlns:a16="http://schemas.microsoft.com/office/drawing/2014/main" xmlns=""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5" name="53 CuadroTexto">
          <a:extLst>
            <a:ext uri="{FF2B5EF4-FFF2-40B4-BE49-F238E27FC236}">
              <a16:creationId xmlns:a16="http://schemas.microsoft.com/office/drawing/2014/main" xmlns=""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6" name="54 CuadroTexto">
          <a:extLst>
            <a:ext uri="{FF2B5EF4-FFF2-40B4-BE49-F238E27FC236}">
              <a16:creationId xmlns:a16="http://schemas.microsoft.com/office/drawing/2014/main" xmlns=""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7" name="55 CuadroTexto">
          <a:extLst>
            <a:ext uri="{FF2B5EF4-FFF2-40B4-BE49-F238E27FC236}">
              <a16:creationId xmlns:a16="http://schemas.microsoft.com/office/drawing/2014/main" xmlns=""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8" name="56 CuadroTexto">
          <a:extLst>
            <a:ext uri="{FF2B5EF4-FFF2-40B4-BE49-F238E27FC236}">
              <a16:creationId xmlns:a16="http://schemas.microsoft.com/office/drawing/2014/main" xmlns=""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9" name="57 CuadroTexto">
          <a:extLst>
            <a:ext uri="{FF2B5EF4-FFF2-40B4-BE49-F238E27FC236}">
              <a16:creationId xmlns:a16="http://schemas.microsoft.com/office/drawing/2014/main" xmlns=""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0" name="58 CuadroTexto">
          <a:extLst>
            <a:ext uri="{FF2B5EF4-FFF2-40B4-BE49-F238E27FC236}">
              <a16:creationId xmlns:a16="http://schemas.microsoft.com/office/drawing/2014/main" xmlns=""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1" name="59 CuadroTexto">
          <a:extLst>
            <a:ext uri="{FF2B5EF4-FFF2-40B4-BE49-F238E27FC236}">
              <a16:creationId xmlns:a16="http://schemas.microsoft.com/office/drawing/2014/main" xmlns=""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2" name="60 CuadroTexto">
          <a:extLst>
            <a:ext uri="{FF2B5EF4-FFF2-40B4-BE49-F238E27FC236}">
              <a16:creationId xmlns:a16="http://schemas.microsoft.com/office/drawing/2014/main" xmlns=""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3" name="61 CuadroTexto">
          <a:extLst>
            <a:ext uri="{FF2B5EF4-FFF2-40B4-BE49-F238E27FC236}">
              <a16:creationId xmlns:a16="http://schemas.microsoft.com/office/drawing/2014/main" xmlns=""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4" name="62 CuadroTexto">
          <a:extLst>
            <a:ext uri="{FF2B5EF4-FFF2-40B4-BE49-F238E27FC236}">
              <a16:creationId xmlns:a16="http://schemas.microsoft.com/office/drawing/2014/main" xmlns=""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5" name="63 CuadroTexto">
          <a:extLst>
            <a:ext uri="{FF2B5EF4-FFF2-40B4-BE49-F238E27FC236}">
              <a16:creationId xmlns:a16="http://schemas.microsoft.com/office/drawing/2014/main" xmlns=""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6" name="64 CuadroTexto">
          <a:extLst>
            <a:ext uri="{FF2B5EF4-FFF2-40B4-BE49-F238E27FC236}">
              <a16:creationId xmlns:a16="http://schemas.microsoft.com/office/drawing/2014/main" xmlns=""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7" name="65 CuadroTexto">
          <a:extLst>
            <a:ext uri="{FF2B5EF4-FFF2-40B4-BE49-F238E27FC236}">
              <a16:creationId xmlns:a16="http://schemas.microsoft.com/office/drawing/2014/main" xmlns=""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8" name="66 CuadroTexto">
          <a:extLst>
            <a:ext uri="{FF2B5EF4-FFF2-40B4-BE49-F238E27FC236}">
              <a16:creationId xmlns:a16="http://schemas.microsoft.com/office/drawing/2014/main" xmlns=""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9" name="67 CuadroTexto">
          <a:extLst>
            <a:ext uri="{FF2B5EF4-FFF2-40B4-BE49-F238E27FC236}">
              <a16:creationId xmlns:a16="http://schemas.microsoft.com/office/drawing/2014/main" xmlns=""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0" name="68 CuadroTexto">
          <a:extLst>
            <a:ext uri="{FF2B5EF4-FFF2-40B4-BE49-F238E27FC236}">
              <a16:creationId xmlns:a16="http://schemas.microsoft.com/office/drawing/2014/main" xmlns=""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1" name="69 CuadroTexto">
          <a:extLst>
            <a:ext uri="{FF2B5EF4-FFF2-40B4-BE49-F238E27FC236}">
              <a16:creationId xmlns:a16="http://schemas.microsoft.com/office/drawing/2014/main" xmlns=""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2" name="70 CuadroTexto">
          <a:extLst>
            <a:ext uri="{FF2B5EF4-FFF2-40B4-BE49-F238E27FC236}">
              <a16:creationId xmlns:a16="http://schemas.microsoft.com/office/drawing/2014/main" xmlns=""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3" name="71 CuadroTexto">
          <a:extLst>
            <a:ext uri="{FF2B5EF4-FFF2-40B4-BE49-F238E27FC236}">
              <a16:creationId xmlns:a16="http://schemas.microsoft.com/office/drawing/2014/main" xmlns=""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4" name="72 CuadroTexto">
          <a:extLst>
            <a:ext uri="{FF2B5EF4-FFF2-40B4-BE49-F238E27FC236}">
              <a16:creationId xmlns:a16="http://schemas.microsoft.com/office/drawing/2014/main" xmlns=""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5" name="73 CuadroTexto">
          <a:extLst>
            <a:ext uri="{FF2B5EF4-FFF2-40B4-BE49-F238E27FC236}">
              <a16:creationId xmlns:a16="http://schemas.microsoft.com/office/drawing/2014/main" xmlns=""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6" name="74 CuadroTexto">
          <a:extLst>
            <a:ext uri="{FF2B5EF4-FFF2-40B4-BE49-F238E27FC236}">
              <a16:creationId xmlns:a16="http://schemas.microsoft.com/office/drawing/2014/main" xmlns=""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7" name="75 CuadroTexto">
          <a:extLst>
            <a:ext uri="{FF2B5EF4-FFF2-40B4-BE49-F238E27FC236}">
              <a16:creationId xmlns:a16="http://schemas.microsoft.com/office/drawing/2014/main" xmlns=""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8" name="76 CuadroTexto">
          <a:extLst>
            <a:ext uri="{FF2B5EF4-FFF2-40B4-BE49-F238E27FC236}">
              <a16:creationId xmlns:a16="http://schemas.microsoft.com/office/drawing/2014/main" xmlns=""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9" name="77 CuadroTexto">
          <a:extLst>
            <a:ext uri="{FF2B5EF4-FFF2-40B4-BE49-F238E27FC236}">
              <a16:creationId xmlns:a16="http://schemas.microsoft.com/office/drawing/2014/main" xmlns=""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0" name="78 CuadroTexto">
          <a:extLst>
            <a:ext uri="{FF2B5EF4-FFF2-40B4-BE49-F238E27FC236}">
              <a16:creationId xmlns:a16="http://schemas.microsoft.com/office/drawing/2014/main" xmlns=""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1" name="79 CuadroTexto">
          <a:extLst>
            <a:ext uri="{FF2B5EF4-FFF2-40B4-BE49-F238E27FC236}">
              <a16:creationId xmlns:a16="http://schemas.microsoft.com/office/drawing/2014/main" xmlns=""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2" name="80 CuadroTexto">
          <a:extLst>
            <a:ext uri="{FF2B5EF4-FFF2-40B4-BE49-F238E27FC236}">
              <a16:creationId xmlns:a16="http://schemas.microsoft.com/office/drawing/2014/main" xmlns=""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3" name="81 CuadroTexto">
          <a:extLst>
            <a:ext uri="{FF2B5EF4-FFF2-40B4-BE49-F238E27FC236}">
              <a16:creationId xmlns:a16="http://schemas.microsoft.com/office/drawing/2014/main" xmlns=""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4" name="82 CuadroTexto">
          <a:extLst>
            <a:ext uri="{FF2B5EF4-FFF2-40B4-BE49-F238E27FC236}">
              <a16:creationId xmlns:a16="http://schemas.microsoft.com/office/drawing/2014/main" xmlns=""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5" name="83 CuadroTexto">
          <a:extLst>
            <a:ext uri="{FF2B5EF4-FFF2-40B4-BE49-F238E27FC236}">
              <a16:creationId xmlns:a16="http://schemas.microsoft.com/office/drawing/2014/main" xmlns=""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6" name="84 CuadroTexto">
          <a:extLst>
            <a:ext uri="{FF2B5EF4-FFF2-40B4-BE49-F238E27FC236}">
              <a16:creationId xmlns:a16="http://schemas.microsoft.com/office/drawing/2014/main" xmlns=""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7" name="85 CuadroTexto">
          <a:extLst>
            <a:ext uri="{FF2B5EF4-FFF2-40B4-BE49-F238E27FC236}">
              <a16:creationId xmlns:a16="http://schemas.microsoft.com/office/drawing/2014/main" xmlns=""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8" name="86 CuadroTexto">
          <a:extLst>
            <a:ext uri="{FF2B5EF4-FFF2-40B4-BE49-F238E27FC236}">
              <a16:creationId xmlns:a16="http://schemas.microsoft.com/office/drawing/2014/main" xmlns=""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9" name="87 CuadroTexto">
          <a:extLst>
            <a:ext uri="{FF2B5EF4-FFF2-40B4-BE49-F238E27FC236}">
              <a16:creationId xmlns:a16="http://schemas.microsoft.com/office/drawing/2014/main" xmlns=""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0" name="88 CuadroTexto">
          <a:extLst>
            <a:ext uri="{FF2B5EF4-FFF2-40B4-BE49-F238E27FC236}">
              <a16:creationId xmlns:a16="http://schemas.microsoft.com/office/drawing/2014/main" xmlns=""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1" name="89 CuadroTexto">
          <a:extLst>
            <a:ext uri="{FF2B5EF4-FFF2-40B4-BE49-F238E27FC236}">
              <a16:creationId xmlns:a16="http://schemas.microsoft.com/office/drawing/2014/main" xmlns=""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2" name="102 CuadroTexto">
          <a:extLst>
            <a:ext uri="{FF2B5EF4-FFF2-40B4-BE49-F238E27FC236}">
              <a16:creationId xmlns:a16="http://schemas.microsoft.com/office/drawing/2014/main" xmlns=""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3" name="103 CuadroTexto">
          <a:extLst>
            <a:ext uri="{FF2B5EF4-FFF2-40B4-BE49-F238E27FC236}">
              <a16:creationId xmlns:a16="http://schemas.microsoft.com/office/drawing/2014/main" xmlns=""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4" name="104 CuadroTexto">
          <a:extLst>
            <a:ext uri="{FF2B5EF4-FFF2-40B4-BE49-F238E27FC236}">
              <a16:creationId xmlns:a16="http://schemas.microsoft.com/office/drawing/2014/main" xmlns=""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5" name="105 CuadroTexto">
          <a:extLst>
            <a:ext uri="{FF2B5EF4-FFF2-40B4-BE49-F238E27FC236}">
              <a16:creationId xmlns:a16="http://schemas.microsoft.com/office/drawing/2014/main" xmlns=""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6" name="106 CuadroTexto">
          <a:extLst>
            <a:ext uri="{FF2B5EF4-FFF2-40B4-BE49-F238E27FC236}">
              <a16:creationId xmlns:a16="http://schemas.microsoft.com/office/drawing/2014/main" xmlns=""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7" name="107 CuadroTexto">
          <a:extLst>
            <a:ext uri="{FF2B5EF4-FFF2-40B4-BE49-F238E27FC236}">
              <a16:creationId xmlns:a16="http://schemas.microsoft.com/office/drawing/2014/main" xmlns=""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8" name="108 CuadroTexto">
          <a:extLst>
            <a:ext uri="{FF2B5EF4-FFF2-40B4-BE49-F238E27FC236}">
              <a16:creationId xmlns:a16="http://schemas.microsoft.com/office/drawing/2014/main" xmlns=""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9" name="109 CuadroTexto">
          <a:extLst>
            <a:ext uri="{FF2B5EF4-FFF2-40B4-BE49-F238E27FC236}">
              <a16:creationId xmlns:a16="http://schemas.microsoft.com/office/drawing/2014/main" xmlns=""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0" name="110 CuadroTexto">
          <a:extLst>
            <a:ext uri="{FF2B5EF4-FFF2-40B4-BE49-F238E27FC236}">
              <a16:creationId xmlns:a16="http://schemas.microsoft.com/office/drawing/2014/main" xmlns=""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1" name="111 CuadroTexto">
          <a:extLst>
            <a:ext uri="{FF2B5EF4-FFF2-40B4-BE49-F238E27FC236}">
              <a16:creationId xmlns:a16="http://schemas.microsoft.com/office/drawing/2014/main" xmlns=""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2" name="112 CuadroTexto">
          <a:extLst>
            <a:ext uri="{FF2B5EF4-FFF2-40B4-BE49-F238E27FC236}">
              <a16:creationId xmlns:a16="http://schemas.microsoft.com/office/drawing/2014/main" xmlns=""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3" name="113 CuadroTexto">
          <a:extLst>
            <a:ext uri="{FF2B5EF4-FFF2-40B4-BE49-F238E27FC236}">
              <a16:creationId xmlns:a16="http://schemas.microsoft.com/office/drawing/2014/main" xmlns=""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4" name="114 CuadroTexto">
          <a:extLst>
            <a:ext uri="{FF2B5EF4-FFF2-40B4-BE49-F238E27FC236}">
              <a16:creationId xmlns:a16="http://schemas.microsoft.com/office/drawing/2014/main" xmlns=""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5" name="115 CuadroTexto">
          <a:extLst>
            <a:ext uri="{FF2B5EF4-FFF2-40B4-BE49-F238E27FC236}">
              <a16:creationId xmlns:a16="http://schemas.microsoft.com/office/drawing/2014/main" xmlns=""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6" name="116 CuadroTexto">
          <a:extLst>
            <a:ext uri="{FF2B5EF4-FFF2-40B4-BE49-F238E27FC236}">
              <a16:creationId xmlns:a16="http://schemas.microsoft.com/office/drawing/2014/main" xmlns=""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7" name="117 CuadroTexto">
          <a:extLst>
            <a:ext uri="{FF2B5EF4-FFF2-40B4-BE49-F238E27FC236}">
              <a16:creationId xmlns:a16="http://schemas.microsoft.com/office/drawing/2014/main" xmlns=""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8" name="126 CuadroTexto">
          <a:extLst>
            <a:ext uri="{FF2B5EF4-FFF2-40B4-BE49-F238E27FC236}">
              <a16:creationId xmlns:a16="http://schemas.microsoft.com/office/drawing/2014/main" xmlns=""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9" name="127 CuadroTexto">
          <a:extLst>
            <a:ext uri="{FF2B5EF4-FFF2-40B4-BE49-F238E27FC236}">
              <a16:creationId xmlns:a16="http://schemas.microsoft.com/office/drawing/2014/main" xmlns=""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0" name="128 CuadroTexto">
          <a:extLst>
            <a:ext uri="{FF2B5EF4-FFF2-40B4-BE49-F238E27FC236}">
              <a16:creationId xmlns:a16="http://schemas.microsoft.com/office/drawing/2014/main" xmlns=""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1" name="129 CuadroTexto">
          <a:extLst>
            <a:ext uri="{FF2B5EF4-FFF2-40B4-BE49-F238E27FC236}">
              <a16:creationId xmlns:a16="http://schemas.microsoft.com/office/drawing/2014/main" xmlns=""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2" name="130 CuadroTexto">
          <a:extLst>
            <a:ext uri="{FF2B5EF4-FFF2-40B4-BE49-F238E27FC236}">
              <a16:creationId xmlns:a16="http://schemas.microsoft.com/office/drawing/2014/main" xmlns=""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3" name="131 CuadroTexto">
          <a:extLst>
            <a:ext uri="{FF2B5EF4-FFF2-40B4-BE49-F238E27FC236}">
              <a16:creationId xmlns:a16="http://schemas.microsoft.com/office/drawing/2014/main" xmlns=""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4" name="132 CuadroTexto">
          <a:extLst>
            <a:ext uri="{FF2B5EF4-FFF2-40B4-BE49-F238E27FC236}">
              <a16:creationId xmlns:a16="http://schemas.microsoft.com/office/drawing/2014/main" xmlns=""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5" name="133 CuadroTexto">
          <a:extLst>
            <a:ext uri="{FF2B5EF4-FFF2-40B4-BE49-F238E27FC236}">
              <a16:creationId xmlns:a16="http://schemas.microsoft.com/office/drawing/2014/main" xmlns=""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6" name="134 CuadroTexto">
          <a:extLst>
            <a:ext uri="{FF2B5EF4-FFF2-40B4-BE49-F238E27FC236}">
              <a16:creationId xmlns:a16="http://schemas.microsoft.com/office/drawing/2014/main" xmlns=""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7" name="135 CuadroTexto">
          <a:extLst>
            <a:ext uri="{FF2B5EF4-FFF2-40B4-BE49-F238E27FC236}">
              <a16:creationId xmlns:a16="http://schemas.microsoft.com/office/drawing/2014/main" xmlns=""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8" name="136 CuadroTexto">
          <a:extLst>
            <a:ext uri="{FF2B5EF4-FFF2-40B4-BE49-F238E27FC236}">
              <a16:creationId xmlns:a16="http://schemas.microsoft.com/office/drawing/2014/main" xmlns=""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9" name="137 CuadroTexto">
          <a:extLst>
            <a:ext uri="{FF2B5EF4-FFF2-40B4-BE49-F238E27FC236}">
              <a16:creationId xmlns:a16="http://schemas.microsoft.com/office/drawing/2014/main" xmlns=""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0" name="138 CuadroTexto">
          <a:extLst>
            <a:ext uri="{FF2B5EF4-FFF2-40B4-BE49-F238E27FC236}">
              <a16:creationId xmlns:a16="http://schemas.microsoft.com/office/drawing/2014/main" xmlns=""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1" name="139 CuadroTexto">
          <a:extLst>
            <a:ext uri="{FF2B5EF4-FFF2-40B4-BE49-F238E27FC236}">
              <a16:creationId xmlns:a16="http://schemas.microsoft.com/office/drawing/2014/main" xmlns=""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2" name="140 CuadroTexto">
          <a:extLst>
            <a:ext uri="{FF2B5EF4-FFF2-40B4-BE49-F238E27FC236}">
              <a16:creationId xmlns:a16="http://schemas.microsoft.com/office/drawing/2014/main" xmlns=""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3" name="141 CuadroTexto">
          <a:extLst>
            <a:ext uri="{FF2B5EF4-FFF2-40B4-BE49-F238E27FC236}">
              <a16:creationId xmlns:a16="http://schemas.microsoft.com/office/drawing/2014/main" xmlns=""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4" name="142 CuadroTexto">
          <a:extLst>
            <a:ext uri="{FF2B5EF4-FFF2-40B4-BE49-F238E27FC236}">
              <a16:creationId xmlns:a16="http://schemas.microsoft.com/office/drawing/2014/main" xmlns=""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5" name="306 CuadroTexto">
          <a:extLst>
            <a:ext uri="{FF2B5EF4-FFF2-40B4-BE49-F238E27FC236}">
              <a16:creationId xmlns:a16="http://schemas.microsoft.com/office/drawing/2014/main" xmlns="" id="{00000000-0008-0000-2000-00006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6" name="307 CuadroTexto">
          <a:extLst>
            <a:ext uri="{FF2B5EF4-FFF2-40B4-BE49-F238E27FC236}">
              <a16:creationId xmlns:a16="http://schemas.microsoft.com/office/drawing/2014/main" xmlns="" id="{00000000-0008-0000-2000-00006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7" name="308 CuadroTexto">
          <a:extLst>
            <a:ext uri="{FF2B5EF4-FFF2-40B4-BE49-F238E27FC236}">
              <a16:creationId xmlns:a16="http://schemas.microsoft.com/office/drawing/2014/main" xmlns="" id="{00000000-0008-0000-2000-00006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8" name="309 CuadroTexto">
          <a:extLst>
            <a:ext uri="{FF2B5EF4-FFF2-40B4-BE49-F238E27FC236}">
              <a16:creationId xmlns:a16="http://schemas.microsoft.com/office/drawing/2014/main" xmlns="" id="{00000000-0008-0000-2000-00006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9" name="310 CuadroTexto">
          <a:extLst>
            <a:ext uri="{FF2B5EF4-FFF2-40B4-BE49-F238E27FC236}">
              <a16:creationId xmlns:a16="http://schemas.microsoft.com/office/drawing/2014/main" xmlns="" id="{00000000-0008-0000-2000-00006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0" name="311 CuadroTexto">
          <a:extLst>
            <a:ext uri="{FF2B5EF4-FFF2-40B4-BE49-F238E27FC236}">
              <a16:creationId xmlns:a16="http://schemas.microsoft.com/office/drawing/2014/main" xmlns="" id="{00000000-0008-0000-2000-00006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1" name="312 CuadroTexto">
          <a:extLst>
            <a:ext uri="{FF2B5EF4-FFF2-40B4-BE49-F238E27FC236}">
              <a16:creationId xmlns:a16="http://schemas.microsoft.com/office/drawing/2014/main" xmlns="" id="{00000000-0008-0000-2000-00006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2" name="313 CuadroTexto">
          <a:extLst>
            <a:ext uri="{FF2B5EF4-FFF2-40B4-BE49-F238E27FC236}">
              <a16:creationId xmlns:a16="http://schemas.microsoft.com/office/drawing/2014/main" xmlns="" id="{00000000-0008-0000-2000-00006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3" name="314 CuadroTexto">
          <a:extLst>
            <a:ext uri="{FF2B5EF4-FFF2-40B4-BE49-F238E27FC236}">
              <a16:creationId xmlns:a16="http://schemas.microsoft.com/office/drawing/2014/main" xmlns="" id="{00000000-0008-0000-2000-00006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4" name="315 CuadroTexto">
          <a:extLst>
            <a:ext uri="{FF2B5EF4-FFF2-40B4-BE49-F238E27FC236}">
              <a16:creationId xmlns:a16="http://schemas.microsoft.com/office/drawing/2014/main" xmlns="" id="{00000000-0008-0000-2000-00006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5" name="316 CuadroTexto">
          <a:extLst>
            <a:ext uri="{FF2B5EF4-FFF2-40B4-BE49-F238E27FC236}">
              <a16:creationId xmlns:a16="http://schemas.microsoft.com/office/drawing/2014/main" xmlns="" id="{00000000-0008-0000-2000-00006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6" name="317 CuadroTexto">
          <a:extLst>
            <a:ext uri="{FF2B5EF4-FFF2-40B4-BE49-F238E27FC236}">
              <a16:creationId xmlns:a16="http://schemas.microsoft.com/office/drawing/2014/main" xmlns="" id="{00000000-0008-0000-2000-00006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7" name="318 CuadroTexto">
          <a:extLst>
            <a:ext uri="{FF2B5EF4-FFF2-40B4-BE49-F238E27FC236}">
              <a16:creationId xmlns:a16="http://schemas.microsoft.com/office/drawing/2014/main" xmlns="" id="{00000000-0008-0000-2000-00006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8" name="319 CuadroTexto">
          <a:extLst>
            <a:ext uri="{FF2B5EF4-FFF2-40B4-BE49-F238E27FC236}">
              <a16:creationId xmlns:a16="http://schemas.microsoft.com/office/drawing/2014/main" xmlns="" id="{00000000-0008-0000-2000-00007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9" name="320 CuadroTexto">
          <a:extLst>
            <a:ext uri="{FF2B5EF4-FFF2-40B4-BE49-F238E27FC236}">
              <a16:creationId xmlns:a16="http://schemas.microsoft.com/office/drawing/2014/main" xmlns="" id="{00000000-0008-0000-2000-00007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0" name="321 CuadroTexto">
          <a:extLst>
            <a:ext uri="{FF2B5EF4-FFF2-40B4-BE49-F238E27FC236}">
              <a16:creationId xmlns:a16="http://schemas.microsoft.com/office/drawing/2014/main" xmlns="" id="{00000000-0008-0000-2000-00007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1" name="322 CuadroTexto">
          <a:extLst>
            <a:ext uri="{FF2B5EF4-FFF2-40B4-BE49-F238E27FC236}">
              <a16:creationId xmlns:a16="http://schemas.microsoft.com/office/drawing/2014/main" xmlns="" id="{00000000-0008-0000-2000-00007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2" name="323 CuadroTexto">
          <a:extLst>
            <a:ext uri="{FF2B5EF4-FFF2-40B4-BE49-F238E27FC236}">
              <a16:creationId xmlns:a16="http://schemas.microsoft.com/office/drawing/2014/main" xmlns="" id="{00000000-0008-0000-2000-00007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3" name="324 CuadroTexto">
          <a:extLst>
            <a:ext uri="{FF2B5EF4-FFF2-40B4-BE49-F238E27FC236}">
              <a16:creationId xmlns:a16="http://schemas.microsoft.com/office/drawing/2014/main" xmlns="" id="{00000000-0008-0000-2000-00007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4" name="325 CuadroTexto">
          <a:extLst>
            <a:ext uri="{FF2B5EF4-FFF2-40B4-BE49-F238E27FC236}">
              <a16:creationId xmlns:a16="http://schemas.microsoft.com/office/drawing/2014/main" xmlns="" id="{00000000-0008-0000-2000-00007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5" name="326 CuadroTexto">
          <a:extLst>
            <a:ext uri="{FF2B5EF4-FFF2-40B4-BE49-F238E27FC236}">
              <a16:creationId xmlns:a16="http://schemas.microsoft.com/office/drawing/2014/main" xmlns="" id="{00000000-0008-0000-2000-00007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6" name="327 CuadroTexto">
          <a:extLst>
            <a:ext uri="{FF2B5EF4-FFF2-40B4-BE49-F238E27FC236}">
              <a16:creationId xmlns:a16="http://schemas.microsoft.com/office/drawing/2014/main" xmlns="" id="{00000000-0008-0000-2000-00007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7" name="328 CuadroTexto">
          <a:extLst>
            <a:ext uri="{FF2B5EF4-FFF2-40B4-BE49-F238E27FC236}">
              <a16:creationId xmlns:a16="http://schemas.microsoft.com/office/drawing/2014/main" xmlns="" id="{00000000-0008-0000-2000-00007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8" name="329 CuadroTexto">
          <a:extLst>
            <a:ext uri="{FF2B5EF4-FFF2-40B4-BE49-F238E27FC236}">
              <a16:creationId xmlns:a16="http://schemas.microsoft.com/office/drawing/2014/main" xmlns="" id="{00000000-0008-0000-2000-00007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9" name="330 CuadroTexto">
          <a:extLst>
            <a:ext uri="{FF2B5EF4-FFF2-40B4-BE49-F238E27FC236}">
              <a16:creationId xmlns:a16="http://schemas.microsoft.com/office/drawing/2014/main" xmlns="" id="{00000000-0008-0000-2000-00007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0" name="331 CuadroTexto">
          <a:extLst>
            <a:ext uri="{FF2B5EF4-FFF2-40B4-BE49-F238E27FC236}">
              <a16:creationId xmlns:a16="http://schemas.microsoft.com/office/drawing/2014/main" xmlns="" id="{00000000-0008-0000-2000-00007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1" name="332 CuadroTexto">
          <a:extLst>
            <a:ext uri="{FF2B5EF4-FFF2-40B4-BE49-F238E27FC236}">
              <a16:creationId xmlns:a16="http://schemas.microsoft.com/office/drawing/2014/main" xmlns="" id="{00000000-0008-0000-2000-00007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2" name="333 CuadroTexto">
          <a:extLst>
            <a:ext uri="{FF2B5EF4-FFF2-40B4-BE49-F238E27FC236}">
              <a16:creationId xmlns:a16="http://schemas.microsoft.com/office/drawing/2014/main" xmlns="" id="{00000000-0008-0000-2000-00007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3" name="334 CuadroTexto">
          <a:extLst>
            <a:ext uri="{FF2B5EF4-FFF2-40B4-BE49-F238E27FC236}">
              <a16:creationId xmlns:a16="http://schemas.microsoft.com/office/drawing/2014/main" xmlns="" id="{00000000-0008-0000-2000-00007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4" name="335 CuadroTexto">
          <a:extLst>
            <a:ext uri="{FF2B5EF4-FFF2-40B4-BE49-F238E27FC236}">
              <a16:creationId xmlns:a16="http://schemas.microsoft.com/office/drawing/2014/main" xmlns="" id="{00000000-0008-0000-2000-00008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5" name="336 CuadroTexto">
          <a:extLst>
            <a:ext uri="{FF2B5EF4-FFF2-40B4-BE49-F238E27FC236}">
              <a16:creationId xmlns:a16="http://schemas.microsoft.com/office/drawing/2014/main" xmlns="" id="{00000000-0008-0000-2000-00008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6" name="337 CuadroTexto">
          <a:extLst>
            <a:ext uri="{FF2B5EF4-FFF2-40B4-BE49-F238E27FC236}">
              <a16:creationId xmlns:a16="http://schemas.microsoft.com/office/drawing/2014/main" xmlns="" id="{00000000-0008-0000-2000-00008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7" name="338 CuadroTexto">
          <a:extLst>
            <a:ext uri="{FF2B5EF4-FFF2-40B4-BE49-F238E27FC236}">
              <a16:creationId xmlns:a16="http://schemas.microsoft.com/office/drawing/2014/main" xmlns="" id="{00000000-0008-0000-2000-00008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8" name="339 CuadroTexto">
          <a:extLst>
            <a:ext uri="{FF2B5EF4-FFF2-40B4-BE49-F238E27FC236}">
              <a16:creationId xmlns:a16="http://schemas.microsoft.com/office/drawing/2014/main" xmlns="" id="{00000000-0008-0000-2000-00008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9" name="340 CuadroTexto">
          <a:extLst>
            <a:ext uri="{FF2B5EF4-FFF2-40B4-BE49-F238E27FC236}">
              <a16:creationId xmlns:a16="http://schemas.microsoft.com/office/drawing/2014/main" xmlns="" id="{00000000-0008-0000-2000-00008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0" name="341 CuadroTexto">
          <a:extLst>
            <a:ext uri="{FF2B5EF4-FFF2-40B4-BE49-F238E27FC236}">
              <a16:creationId xmlns:a16="http://schemas.microsoft.com/office/drawing/2014/main" xmlns="" id="{00000000-0008-0000-2000-00008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1" name="342 CuadroTexto">
          <a:extLst>
            <a:ext uri="{FF2B5EF4-FFF2-40B4-BE49-F238E27FC236}">
              <a16:creationId xmlns:a16="http://schemas.microsoft.com/office/drawing/2014/main" xmlns="" id="{00000000-0008-0000-2000-00008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2" name="343 CuadroTexto">
          <a:extLst>
            <a:ext uri="{FF2B5EF4-FFF2-40B4-BE49-F238E27FC236}">
              <a16:creationId xmlns:a16="http://schemas.microsoft.com/office/drawing/2014/main" xmlns="" id="{00000000-0008-0000-2000-00008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3" name="344 CuadroTexto">
          <a:extLst>
            <a:ext uri="{FF2B5EF4-FFF2-40B4-BE49-F238E27FC236}">
              <a16:creationId xmlns:a16="http://schemas.microsoft.com/office/drawing/2014/main" xmlns="" id="{00000000-0008-0000-2000-00008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4" name="345 CuadroTexto">
          <a:extLst>
            <a:ext uri="{FF2B5EF4-FFF2-40B4-BE49-F238E27FC236}">
              <a16:creationId xmlns:a16="http://schemas.microsoft.com/office/drawing/2014/main" xmlns="" id="{00000000-0008-0000-2000-00008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5" name="346 CuadroTexto">
          <a:extLst>
            <a:ext uri="{FF2B5EF4-FFF2-40B4-BE49-F238E27FC236}">
              <a16:creationId xmlns:a16="http://schemas.microsoft.com/office/drawing/2014/main" xmlns="" id="{00000000-0008-0000-2000-00008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6" name="347 CuadroTexto">
          <a:extLst>
            <a:ext uri="{FF2B5EF4-FFF2-40B4-BE49-F238E27FC236}">
              <a16:creationId xmlns:a16="http://schemas.microsoft.com/office/drawing/2014/main" xmlns="" id="{00000000-0008-0000-2000-00008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7" name="348 CuadroTexto">
          <a:extLst>
            <a:ext uri="{FF2B5EF4-FFF2-40B4-BE49-F238E27FC236}">
              <a16:creationId xmlns:a16="http://schemas.microsoft.com/office/drawing/2014/main" xmlns="" id="{00000000-0008-0000-2000-00008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8" name="349 CuadroTexto">
          <a:extLst>
            <a:ext uri="{FF2B5EF4-FFF2-40B4-BE49-F238E27FC236}">
              <a16:creationId xmlns:a16="http://schemas.microsoft.com/office/drawing/2014/main" xmlns="" id="{00000000-0008-0000-2000-00008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9" name="350 CuadroTexto">
          <a:extLst>
            <a:ext uri="{FF2B5EF4-FFF2-40B4-BE49-F238E27FC236}">
              <a16:creationId xmlns:a16="http://schemas.microsoft.com/office/drawing/2014/main" xmlns="" id="{00000000-0008-0000-2000-00008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0" name="351 CuadroTexto">
          <a:extLst>
            <a:ext uri="{FF2B5EF4-FFF2-40B4-BE49-F238E27FC236}">
              <a16:creationId xmlns:a16="http://schemas.microsoft.com/office/drawing/2014/main" xmlns="" id="{00000000-0008-0000-2000-00009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1" name="352 CuadroTexto">
          <a:extLst>
            <a:ext uri="{FF2B5EF4-FFF2-40B4-BE49-F238E27FC236}">
              <a16:creationId xmlns:a16="http://schemas.microsoft.com/office/drawing/2014/main" xmlns="" id="{00000000-0008-0000-2000-00009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2" name="353 CuadroTexto">
          <a:extLst>
            <a:ext uri="{FF2B5EF4-FFF2-40B4-BE49-F238E27FC236}">
              <a16:creationId xmlns:a16="http://schemas.microsoft.com/office/drawing/2014/main" xmlns="" id="{00000000-0008-0000-2000-00009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3" name="354 CuadroTexto">
          <a:extLst>
            <a:ext uri="{FF2B5EF4-FFF2-40B4-BE49-F238E27FC236}">
              <a16:creationId xmlns:a16="http://schemas.microsoft.com/office/drawing/2014/main" xmlns="" id="{00000000-0008-0000-2000-00009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4" name="355 CuadroTexto">
          <a:extLst>
            <a:ext uri="{FF2B5EF4-FFF2-40B4-BE49-F238E27FC236}">
              <a16:creationId xmlns:a16="http://schemas.microsoft.com/office/drawing/2014/main" xmlns="" id="{00000000-0008-0000-2000-00009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5" name="356 CuadroTexto">
          <a:extLst>
            <a:ext uri="{FF2B5EF4-FFF2-40B4-BE49-F238E27FC236}">
              <a16:creationId xmlns:a16="http://schemas.microsoft.com/office/drawing/2014/main" xmlns="" id="{00000000-0008-0000-2000-00009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6" name="357 CuadroTexto">
          <a:extLst>
            <a:ext uri="{FF2B5EF4-FFF2-40B4-BE49-F238E27FC236}">
              <a16:creationId xmlns:a16="http://schemas.microsoft.com/office/drawing/2014/main" xmlns="" id="{00000000-0008-0000-2000-00009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7" name="358 CuadroTexto">
          <a:extLst>
            <a:ext uri="{FF2B5EF4-FFF2-40B4-BE49-F238E27FC236}">
              <a16:creationId xmlns:a16="http://schemas.microsoft.com/office/drawing/2014/main" xmlns="" id="{00000000-0008-0000-2000-00009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8" name="359 CuadroTexto">
          <a:extLst>
            <a:ext uri="{FF2B5EF4-FFF2-40B4-BE49-F238E27FC236}">
              <a16:creationId xmlns:a16="http://schemas.microsoft.com/office/drawing/2014/main" xmlns="" id="{00000000-0008-0000-2000-00009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9" name="360 CuadroTexto">
          <a:extLst>
            <a:ext uri="{FF2B5EF4-FFF2-40B4-BE49-F238E27FC236}">
              <a16:creationId xmlns:a16="http://schemas.microsoft.com/office/drawing/2014/main" xmlns="" id="{00000000-0008-0000-2000-00009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0" name="361 CuadroTexto">
          <a:extLst>
            <a:ext uri="{FF2B5EF4-FFF2-40B4-BE49-F238E27FC236}">
              <a16:creationId xmlns:a16="http://schemas.microsoft.com/office/drawing/2014/main" xmlns="" id="{00000000-0008-0000-2000-00009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1" name="362 CuadroTexto">
          <a:extLst>
            <a:ext uri="{FF2B5EF4-FFF2-40B4-BE49-F238E27FC236}">
              <a16:creationId xmlns:a16="http://schemas.microsoft.com/office/drawing/2014/main" xmlns="" id="{00000000-0008-0000-2000-00009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2" name="363 CuadroTexto">
          <a:extLst>
            <a:ext uri="{FF2B5EF4-FFF2-40B4-BE49-F238E27FC236}">
              <a16:creationId xmlns:a16="http://schemas.microsoft.com/office/drawing/2014/main" xmlns="" id="{00000000-0008-0000-2000-00009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3" name="364 CuadroTexto">
          <a:extLst>
            <a:ext uri="{FF2B5EF4-FFF2-40B4-BE49-F238E27FC236}">
              <a16:creationId xmlns:a16="http://schemas.microsoft.com/office/drawing/2014/main" xmlns="" id="{00000000-0008-0000-2000-00009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4" name="365 CuadroTexto">
          <a:extLst>
            <a:ext uri="{FF2B5EF4-FFF2-40B4-BE49-F238E27FC236}">
              <a16:creationId xmlns:a16="http://schemas.microsoft.com/office/drawing/2014/main" xmlns="" id="{00000000-0008-0000-2000-00009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5" name="366 CuadroTexto">
          <a:extLst>
            <a:ext uri="{FF2B5EF4-FFF2-40B4-BE49-F238E27FC236}">
              <a16:creationId xmlns:a16="http://schemas.microsoft.com/office/drawing/2014/main" xmlns="" id="{00000000-0008-0000-2000-00009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6" name="367 CuadroTexto">
          <a:extLst>
            <a:ext uri="{FF2B5EF4-FFF2-40B4-BE49-F238E27FC236}">
              <a16:creationId xmlns:a16="http://schemas.microsoft.com/office/drawing/2014/main" xmlns="" id="{00000000-0008-0000-2000-0000A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7" name="368 CuadroTexto">
          <a:extLst>
            <a:ext uri="{FF2B5EF4-FFF2-40B4-BE49-F238E27FC236}">
              <a16:creationId xmlns:a16="http://schemas.microsoft.com/office/drawing/2014/main" xmlns="" id="{00000000-0008-0000-2000-0000A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8" name="369 CuadroTexto">
          <a:extLst>
            <a:ext uri="{FF2B5EF4-FFF2-40B4-BE49-F238E27FC236}">
              <a16:creationId xmlns:a16="http://schemas.microsoft.com/office/drawing/2014/main" xmlns="" id="{00000000-0008-0000-2000-0000A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9" name="370 CuadroTexto">
          <a:extLst>
            <a:ext uri="{FF2B5EF4-FFF2-40B4-BE49-F238E27FC236}">
              <a16:creationId xmlns:a16="http://schemas.microsoft.com/office/drawing/2014/main" xmlns="" id="{00000000-0008-0000-2000-0000A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0" name="371 CuadroTexto">
          <a:extLst>
            <a:ext uri="{FF2B5EF4-FFF2-40B4-BE49-F238E27FC236}">
              <a16:creationId xmlns:a16="http://schemas.microsoft.com/office/drawing/2014/main" xmlns="" id="{00000000-0008-0000-2000-0000A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1" name="372 CuadroTexto">
          <a:extLst>
            <a:ext uri="{FF2B5EF4-FFF2-40B4-BE49-F238E27FC236}">
              <a16:creationId xmlns:a16="http://schemas.microsoft.com/office/drawing/2014/main" xmlns="" id="{00000000-0008-0000-2000-0000A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2" name="373 CuadroTexto">
          <a:extLst>
            <a:ext uri="{FF2B5EF4-FFF2-40B4-BE49-F238E27FC236}">
              <a16:creationId xmlns:a16="http://schemas.microsoft.com/office/drawing/2014/main" xmlns="" id="{00000000-0008-0000-2000-0000A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3" name="374 CuadroTexto">
          <a:extLst>
            <a:ext uri="{FF2B5EF4-FFF2-40B4-BE49-F238E27FC236}">
              <a16:creationId xmlns:a16="http://schemas.microsoft.com/office/drawing/2014/main" xmlns="" id="{00000000-0008-0000-2000-0000A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4" name="375 CuadroTexto">
          <a:extLst>
            <a:ext uri="{FF2B5EF4-FFF2-40B4-BE49-F238E27FC236}">
              <a16:creationId xmlns:a16="http://schemas.microsoft.com/office/drawing/2014/main" xmlns="" id="{00000000-0008-0000-2000-0000A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5" name="376 CuadroTexto">
          <a:extLst>
            <a:ext uri="{FF2B5EF4-FFF2-40B4-BE49-F238E27FC236}">
              <a16:creationId xmlns:a16="http://schemas.microsoft.com/office/drawing/2014/main" xmlns="" id="{00000000-0008-0000-2000-0000A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6" name="377 CuadroTexto">
          <a:extLst>
            <a:ext uri="{FF2B5EF4-FFF2-40B4-BE49-F238E27FC236}">
              <a16:creationId xmlns:a16="http://schemas.microsoft.com/office/drawing/2014/main" xmlns="" id="{00000000-0008-0000-2000-0000A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7" name="378 CuadroTexto">
          <a:extLst>
            <a:ext uri="{FF2B5EF4-FFF2-40B4-BE49-F238E27FC236}">
              <a16:creationId xmlns:a16="http://schemas.microsoft.com/office/drawing/2014/main" xmlns="" id="{00000000-0008-0000-2000-0000A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8" name="379 CuadroTexto">
          <a:extLst>
            <a:ext uri="{FF2B5EF4-FFF2-40B4-BE49-F238E27FC236}">
              <a16:creationId xmlns:a16="http://schemas.microsoft.com/office/drawing/2014/main" xmlns="" id="{00000000-0008-0000-2000-0000A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9" name="380 CuadroTexto">
          <a:extLst>
            <a:ext uri="{FF2B5EF4-FFF2-40B4-BE49-F238E27FC236}">
              <a16:creationId xmlns:a16="http://schemas.microsoft.com/office/drawing/2014/main" xmlns="" id="{00000000-0008-0000-2000-0000A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0" name="381 CuadroTexto">
          <a:extLst>
            <a:ext uri="{FF2B5EF4-FFF2-40B4-BE49-F238E27FC236}">
              <a16:creationId xmlns:a16="http://schemas.microsoft.com/office/drawing/2014/main" xmlns="" id="{00000000-0008-0000-2000-0000A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1" name="382 CuadroTexto">
          <a:extLst>
            <a:ext uri="{FF2B5EF4-FFF2-40B4-BE49-F238E27FC236}">
              <a16:creationId xmlns:a16="http://schemas.microsoft.com/office/drawing/2014/main" xmlns="" id="{00000000-0008-0000-2000-0000A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2" name="383 CuadroTexto">
          <a:extLst>
            <a:ext uri="{FF2B5EF4-FFF2-40B4-BE49-F238E27FC236}">
              <a16:creationId xmlns:a16="http://schemas.microsoft.com/office/drawing/2014/main" xmlns="" id="{00000000-0008-0000-2000-0000B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3" name="384 CuadroTexto">
          <a:extLst>
            <a:ext uri="{FF2B5EF4-FFF2-40B4-BE49-F238E27FC236}">
              <a16:creationId xmlns:a16="http://schemas.microsoft.com/office/drawing/2014/main" xmlns="" id="{00000000-0008-0000-2000-0000B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4" name="385 CuadroTexto">
          <a:extLst>
            <a:ext uri="{FF2B5EF4-FFF2-40B4-BE49-F238E27FC236}">
              <a16:creationId xmlns:a16="http://schemas.microsoft.com/office/drawing/2014/main" xmlns="" id="{00000000-0008-0000-2000-0000B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5" name="386 CuadroTexto">
          <a:extLst>
            <a:ext uri="{FF2B5EF4-FFF2-40B4-BE49-F238E27FC236}">
              <a16:creationId xmlns:a16="http://schemas.microsoft.com/office/drawing/2014/main" xmlns="" id="{00000000-0008-0000-2000-0000B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6" name="387 CuadroTexto">
          <a:extLst>
            <a:ext uri="{FF2B5EF4-FFF2-40B4-BE49-F238E27FC236}">
              <a16:creationId xmlns:a16="http://schemas.microsoft.com/office/drawing/2014/main" xmlns="" id="{00000000-0008-0000-2000-0000B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7" name="388 CuadroTexto">
          <a:extLst>
            <a:ext uri="{FF2B5EF4-FFF2-40B4-BE49-F238E27FC236}">
              <a16:creationId xmlns:a16="http://schemas.microsoft.com/office/drawing/2014/main" xmlns="" id="{00000000-0008-0000-2000-0000B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8" name="389 CuadroTexto">
          <a:extLst>
            <a:ext uri="{FF2B5EF4-FFF2-40B4-BE49-F238E27FC236}">
              <a16:creationId xmlns:a16="http://schemas.microsoft.com/office/drawing/2014/main" xmlns="" id="{00000000-0008-0000-2000-0000B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9" name="390 CuadroTexto">
          <a:extLst>
            <a:ext uri="{FF2B5EF4-FFF2-40B4-BE49-F238E27FC236}">
              <a16:creationId xmlns:a16="http://schemas.microsoft.com/office/drawing/2014/main" xmlns="" id="{00000000-0008-0000-2000-0000B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0" name="391 CuadroTexto">
          <a:extLst>
            <a:ext uri="{FF2B5EF4-FFF2-40B4-BE49-F238E27FC236}">
              <a16:creationId xmlns:a16="http://schemas.microsoft.com/office/drawing/2014/main" xmlns="" id="{00000000-0008-0000-2000-0000B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1" name="392 CuadroTexto">
          <a:extLst>
            <a:ext uri="{FF2B5EF4-FFF2-40B4-BE49-F238E27FC236}">
              <a16:creationId xmlns:a16="http://schemas.microsoft.com/office/drawing/2014/main" xmlns="" id="{00000000-0008-0000-2000-0000B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2" name="393 CuadroTexto">
          <a:extLst>
            <a:ext uri="{FF2B5EF4-FFF2-40B4-BE49-F238E27FC236}">
              <a16:creationId xmlns:a16="http://schemas.microsoft.com/office/drawing/2014/main" xmlns="" id="{00000000-0008-0000-2000-0000B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3" name="394 CuadroTexto">
          <a:extLst>
            <a:ext uri="{FF2B5EF4-FFF2-40B4-BE49-F238E27FC236}">
              <a16:creationId xmlns:a16="http://schemas.microsoft.com/office/drawing/2014/main" xmlns="" id="{00000000-0008-0000-2000-0000B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4" name="395 CuadroTexto">
          <a:extLst>
            <a:ext uri="{FF2B5EF4-FFF2-40B4-BE49-F238E27FC236}">
              <a16:creationId xmlns:a16="http://schemas.microsoft.com/office/drawing/2014/main" xmlns="" id="{00000000-0008-0000-2000-0000B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5" name="396 CuadroTexto">
          <a:extLst>
            <a:ext uri="{FF2B5EF4-FFF2-40B4-BE49-F238E27FC236}">
              <a16:creationId xmlns:a16="http://schemas.microsoft.com/office/drawing/2014/main" xmlns="" id="{00000000-0008-0000-2000-0000B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6" name="397 CuadroTexto">
          <a:extLst>
            <a:ext uri="{FF2B5EF4-FFF2-40B4-BE49-F238E27FC236}">
              <a16:creationId xmlns:a16="http://schemas.microsoft.com/office/drawing/2014/main" xmlns="" id="{00000000-0008-0000-2000-0000B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7" name="398 CuadroTexto">
          <a:extLst>
            <a:ext uri="{FF2B5EF4-FFF2-40B4-BE49-F238E27FC236}">
              <a16:creationId xmlns:a16="http://schemas.microsoft.com/office/drawing/2014/main" xmlns="" id="{00000000-0008-0000-2000-0000B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8" name="399 CuadroTexto">
          <a:extLst>
            <a:ext uri="{FF2B5EF4-FFF2-40B4-BE49-F238E27FC236}">
              <a16:creationId xmlns:a16="http://schemas.microsoft.com/office/drawing/2014/main" xmlns="" id="{00000000-0008-0000-2000-0000C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9" name="400 CuadroTexto">
          <a:extLst>
            <a:ext uri="{FF2B5EF4-FFF2-40B4-BE49-F238E27FC236}">
              <a16:creationId xmlns:a16="http://schemas.microsoft.com/office/drawing/2014/main" xmlns="" id="{00000000-0008-0000-2000-0000C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0" name="401 CuadroTexto">
          <a:extLst>
            <a:ext uri="{FF2B5EF4-FFF2-40B4-BE49-F238E27FC236}">
              <a16:creationId xmlns:a16="http://schemas.microsoft.com/office/drawing/2014/main" xmlns="" id="{00000000-0008-0000-2000-0000C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1" name="402 CuadroTexto">
          <a:extLst>
            <a:ext uri="{FF2B5EF4-FFF2-40B4-BE49-F238E27FC236}">
              <a16:creationId xmlns:a16="http://schemas.microsoft.com/office/drawing/2014/main" xmlns="" id="{00000000-0008-0000-2000-0000C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2" name="403 CuadroTexto">
          <a:extLst>
            <a:ext uri="{FF2B5EF4-FFF2-40B4-BE49-F238E27FC236}">
              <a16:creationId xmlns:a16="http://schemas.microsoft.com/office/drawing/2014/main" xmlns="" id="{00000000-0008-0000-2000-0000C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3" name="404 CuadroTexto">
          <a:extLst>
            <a:ext uri="{FF2B5EF4-FFF2-40B4-BE49-F238E27FC236}">
              <a16:creationId xmlns:a16="http://schemas.microsoft.com/office/drawing/2014/main" xmlns="" id="{00000000-0008-0000-2000-0000C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4" name="405 CuadroTexto">
          <a:extLst>
            <a:ext uri="{FF2B5EF4-FFF2-40B4-BE49-F238E27FC236}">
              <a16:creationId xmlns:a16="http://schemas.microsoft.com/office/drawing/2014/main" xmlns="" id="{00000000-0008-0000-2000-0000C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5" name="406 CuadroTexto">
          <a:extLst>
            <a:ext uri="{FF2B5EF4-FFF2-40B4-BE49-F238E27FC236}">
              <a16:creationId xmlns:a16="http://schemas.microsoft.com/office/drawing/2014/main" xmlns="" id="{00000000-0008-0000-2000-0000C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6" name="407 CuadroTexto">
          <a:extLst>
            <a:ext uri="{FF2B5EF4-FFF2-40B4-BE49-F238E27FC236}">
              <a16:creationId xmlns:a16="http://schemas.microsoft.com/office/drawing/2014/main" xmlns="" id="{00000000-0008-0000-2000-0000C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7" name="408 CuadroTexto">
          <a:extLst>
            <a:ext uri="{FF2B5EF4-FFF2-40B4-BE49-F238E27FC236}">
              <a16:creationId xmlns:a16="http://schemas.microsoft.com/office/drawing/2014/main" xmlns="" id="{00000000-0008-0000-2000-0000C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8" name="409 CuadroTexto">
          <a:extLst>
            <a:ext uri="{FF2B5EF4-FFF2-40B4-BE49-F238E27FC236}">
              <a16:creationId xmlns:a16="http://schemas.microsoft.com/office/drawing/2014/main" xmlns="" id="{00000000-0008-0000-2000-0000C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9" name="410 CuadroTexto">
          <a:extLst>
            <a:ext uri="{FF2B5EF4-FFF2-40B4-BE49-F238E27FC236}">
              <a16:creationId xmlns:a16="http://schemas.microsoft.com/office/drawing/2014/main" xmlns="" id="{00000000-0008-0000-2000-0000C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0" name="411 CuadroTexto">
          <a:extLst>
            <a:ext uri="{FF2B5EF4-FFF2-40B4-BE49-F238E27FC236}">
              <a16:creationId xmlns:a16="http://schemas.microsoft.com/office/drawing/2014/main" xmlns="" id="{00000000-0008-0000-2000-0000C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1" name="412 CuadroTexto">
          <a:extLst>
            <a:ext uri="{FF2B5EF4-FFF2-40B4-BE49-F238E27FC236}">
              <a16:creationId xmlns:a16="http://schemas.microsoft.com/office/drawing/2014/main" xmlns="" id="{00000000-0008-0000-2000-0000C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2" name="413 CuadroTexto">
          <a:extLst>
            <a:ext uri="{FF2B5EF4-FFF2-40B4-BE49-F238E27FC236}">
              <a16:creationId xmlns:a16="http://schemas.microsoft.com/office/drawing/2014/main" xmlns="" id="{00000000-0008-0000-2000-0000C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3" name="414 CuadroTexto">
          <a:extLst>
            <a:ext uri="{FF2B5EF4-FFF2-40B4-BE49-F238E27FC236}">
              <a16:creationId xmlns:a16="http://schemas.microsoft.com/office/drawing/2014/main" xmlns="" id="{00000000-0008-0000-2000-0000C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4" name="415 CuadroTexto">
          <a:extLst>
            <a:ext uri="{FF2B5EF4-FFF2-40B4-BE49-F238E27FC236}">
              <a16:creationId xmlns:a16="http://schemas.microsoft.com/office/drawing/2014/main" xmlns="" id="{00000000-0008-0000-2000-0000D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5" name="416 CuadroTexto">
          <a:extLst>
            <a:ext uri="{FF2B5EF4-FFF2-40B4-BE49-F238E27FC236}">
              <a16:creationId xmlns:a16="http://schemas.microsoft.com/office/drawing/2014/main" xmlns="" id="{00000000-0008-0000-2000-0000D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6" name="417 CuadroTexto">
          <a:extLst>
            <a:ext uri="{FF2B5EF4-FFF2-40B4-BE49-F238E27FC236}">
              <a16:creationId xmlns:a16="http://schemas.microsoft.com/office/drawing/2014/main" xmlns="" id="{00000000-0008-0000-2000-0000D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7" name="418 CuadroTexto">
          <a:extLst>
            <a:ext uri="{FF2B5EF4-FFF2-40B4-BE49-F238E27FC236}">
              <a16:creationId xmlns:a16="http://schemas.microsoft.com/office/drawing/2014/main" xmlns="" id="{00000000-0008-0000-2000-0000D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8" name="419 CuadroTexto">
          <a:extLst>
            <a:ext uri="{FF2B5EF4-FFF2-40B4-BE49-F238E27FC236}">
              <a16:creationId xmlns:a16="http://schemas.microsoft.com/office/drawing/2014/main" xmlns="" id="{00000000-0008-0000-2000-0000D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9" name="420 CuadroTexto">
          <a:extLst>
            <a:ext uri="{FF2B5EF4-FFF2-40B4-BE49-F238E27FC236}">
              <a16:creationId xmlns:a16="http://schemas.microsoft.com/office/drawing/2014/main" xmlns="" id="{00000000-0008-0000-2000-0000D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0" name="421 CuadroTexto">
          <a:extLst>
            <a:ext uri="{FF2B5EF4-FFF2-40B4-BE49-F238E27FC236}">
              <a16:creationId xmlns:a16="http://schemas.microsoft.com/office/drawing/2014/main" xmlns="" id="{00000000-0008-0000-2000-0000D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1" name="422 CuadroTexto">
          <a:extLst>
            <a:ext uri="{FF2B5EF4-FFF2-40B4-BE49-F238E27FC236}">
              <a16:creationId xmlns:a16="http://schemas.microsoft.com/office/drawing/2014/main" xmlns="" id="{00000000-0008-0000-2000-0000D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2" name="423 CuadroTexto">
          <a:extLst>
            <a:ext uri="{FF2B5EF4-FFF2-40B4-BE49-F238E27FC236}">
              <a16:creationId xmlns:a16="http://schemas.microsoft.com/office/drawing/2014/main" xmlns="" id="{00000000-0008-0000-2000-0000D8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3" name="424 CuadroTexto">
          <a:extLst>
            <a:ext uri="{FF2B5EF4-FFF2-40B4-BE49-F238E27FC236}">
              <a16:creationId xmlns:a16="http://schemas.microsoft.com/office/drawing/2014/main" xmlns="" id="{00000000-0008-0000-2000-0000D9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4" name="425 CuadroTexto">
          <a:extLst>
            <a:ext uri="{FF2B5EF4-FFF2-40B4-BE49-F238E27FC236}">
              <a16:creationId xmlns:a16="http://schemas.microsoft.com/office/drawing/2014/main" xmlns="" id="{00000000-0008-0000-2000-0000DA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5" name="426 CuadroTexto">
          <a:extLst>
            <a:ext uri="{FF2B5EF4-FFF2-40B4-BE49-F238E27FC236}">
              <a16:creationId xmlns:a16="http://schemas.microsoft.com/office/drawing/2014/main" xmlns="" id="{00000000-0008-0000-2000-0000DB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6" name="427 CuadroTexto">
          <a:extLst>
            <a:ext uri="{FF2B5EF4-FFF2-40B4-BE49-F238E27FC236}">
              <a16:creationId xmlns:a16="http://schemas.microsoft.com/office/drawing/2014/main" xmlns="" id="{00000000-0008-0000-2000-0000DC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7" name="428 CuadroTexto">
          <a:extLst>
            <a:ext uri="{FF2B5EF4-FFF2-40B4-BE49-F238E27FC236}">
              <a16:creationId xmlns:a16="http://schemas.microsoft.com/office/drawing/2014/main" xmlns="" id="{00000000-0008-0000-2000-0000DD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8" name="429 CuadroTexto">
          <a:extLst>
            <a:ext uri="{FF2B5EF4-FFF2-40B4-BE49-F238E27FC236}">
              <a16:creationId xmlns:a16="http://schemas.microsoft.com/office/drawing/2014/main" xmlns="" id="{00000000-0008-0000-2000-0000DE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9" name="430 CuadroTexto">
          <a:extLst>
            <a:ext uri="{FF2B5EF4-FFF2-40B4-BE49-F238E27FC236}">
              <a16:creationId xmlns:a16="http://schemas.microsoft.com/office/drawing/2014/main" xmlns="" id="{00000000-0008-0000-2000-0000DF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0" name="431 CuadroTexto">
          <a:extLst>
            <a:ext uri="{FF2B5EF4-FFF2-40B4-BE49-F238E27FC236}">
              <a16:creationId xmlns:a16="http://schemas.microsoft.com/office/drawing/2014/main" xmlns="" id="{00000000-0008-0000-2000-0000E0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1" name="432 CuadroTexto">
          <a:extLst>
            <a:ext uri="{FF2B5EF4-FFF2-40B4-BE49-F238E27FC236}">
              <a16:creationId xmlns:a16="http://schemas.microsoft.com/office/drawing/2014/main" xmlns="" id="{00000000-0008-0000-2000-0000E1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2" name="433 CuadroTexto">
          <a:extLst>
            <a:ext uri="{FF2B5EF4-FFF2-40B4-BE49-F238E27FC236}">
              <a16:creationId xmlns:a16="http://schemas.microsoft.com/office/drawing/2014/main" xmlns="" id="{00000000-0008-0000-2000-0000E2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3" name="434 CuadroTexto">
          <a:extLst>
            <a:ext uri="{FF2B5EF4-FFF2-40B4-BE49-F238E27FC236}">
              <a16:creationId xmlns:a16="http://schemas.microsoft.com/office/drawing/2014/main" xmlns="" id="{00000000-0008-0000-2000-0000E3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4" name="435 CuadroTexto">
          <a:extLst>
            <a:ext uri="{FF2B5EF4-FFF2-40B4-BE49-F238E27FC236}">
              <a16:creationId xmlns:a16="http://schemas.microsoft.com/office/drawing/2014/main" xmlns="" id="{00000000-0008-0000-2000-0000E4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5" name="436 CuadroTexto">
          <a:extLst>
            <a:ext uri="{FF2B5EF4-FFF2-40B4-BE49-F238E27FC236}">
              <a16:creationId xmlns:a16="http://schemas.microsoft.com/office/drawing/2014/main" xmlns="" id="{00000000-0008-0000-2000-0000E5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6" name="437 CuadroTexto">
          <a:extLst>
            <a:ext uri="{FF2B5EF4-FFF2-40B4-BE49-F238E27FC236}">
              <a16:creationId xmlns:a16="http://schemas.microsoft.com/office/drawing/2014/main" xmlns="" id="{00000000-0008-0000-2000-0000E6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7" name="438 CuadroTexto">
          <a:extLst>
            <a:ext uri="{FF2B5EF4-FFF2-40B4-BE49-F238E27FC236}">
              <a16:creationId xmlns:a16="http://schemas.microsoft.com/office/drawing/2014/main" xmlns="" id="{00000000-0008-0000-2000-0000E7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8" name="439 CuadroTexto">
          <a:extLst>
            <a:ext uri="{FF2B5EF4-FFF2-40B4-BE49-F238E27FC236}">
              <a16:creationId xmlns:a16="http://schemas.microsoft.com/office/drawing/2014/main" xmlns="" id="{00000000-0008-0000-2000-0000E8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9" name="440 CuadroTexto">
          <a:extLst>
            <a:ext uri="{FF2B5EF4-FFF2-40B4-BE49-F238E27FC236}">
              <a16:creationId xmlns:a16="http://schemas.microsoft.com/office/drawing/2014/main" xmlns="" id="{00000000-0008-0000-2000-0000E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0" name="441 CuadroTexto">
          <a:extLst>
            <a:ext uri="{FF2B5EF4-FFF2-40B4-BE49-F238E27FC236}">
              <a16:creationId xmlns:a16="http://schemas.microsoft.com/office/drawing/2014/main" xmlns="" id="{00000000-0008-0000-2000-0000E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1" name="442 CuadroTexto">
          <a:extLst>
            <a:ext uri="{FF2B5EF4-FFF2-40B4-BE49-F238E27FC236}">
              <a16:creationId xmlns:a16="http://schemas.microsoft.com/office/drawing/2014/main" xmlns="" id="{00000000-0008-0000-2000-0000E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2" name="443 CuadroTexto">
          <a:extLst>
            <a:ext uri="{FF2B5EF4-FFF2-40B4-BE49-F238E27FC236}">
              <a16:creationId xmlns:a16="http://schemas.microsoft.com/office/drawing/2014/main" xmlns="" id="{00000000-0008-0000-2000-0000E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3" name="444 CuadroTexto">
          <a:extLst>
            <a:ext uri="{FF2B5EF4-FFF2-40B4-BE49-F238E27FC236}">
              <a16:creationId xmlns:a16="http://schemas.microsoft.com/office/drawing/2014/main" xmlns="" id="{00000000-0008-0000-2000-0000E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4" name="445 CuadroTexto">
          <a:extLst>
            <a:ext uri="{FF2B5EF4-FFF2-40B4-BE49-F238E27FC236}">
              <a16:creationId xmlns:a16="http://schemas.microsoft.com/office/drawing/2014/main" xmlns="" id="{00000000-0008-0000-2000-0000E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5" name="446 CuadroTexto">
          <a:extLst>
            <a:ext uri="{FF2B5EF4-FFF2-40B4-BE49-F238E27FC236}">
              <a16:creationId xmlns:a16="http://schemas.microsoft.com/office/drawing/2014/main" xmlns="" id="{00000000-0008-0000-2000-0000E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6" name="447 CuadroTexto">
          <a:extLst>
            <a:ext uri="{FF2B5EF4-FFF2-40B4-BE49-F238E27FC236}">
              <a16:creationId xmlns:a16="http://schemas.microsoft.com/office/drawing/2014/main" xmlns="" id="{00000000-0008-0000-2000-0000F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7" name="448 CuadroTexto">
          <a:extLst>
            <a:ext uri="{FF2B5EF4-FFF2-40B4-BE49-F238E27FC236}">
              <a16:creationId xmlns:a16="http://schemas.microsoft.com/office/drawing/2014/main" xmlns="" id="{00000000-0008-0000-2000-0000F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8" name="449 CuadroTexto">
          <a:extLst>
            <a:ext uri="{FF2B5EF4-FFF2-40B4-BE49-F238E27FC236}">
              <a16:creationId xmlns:a16="http://schemas.microsoft.com/office/drawing/2014/main" xmlns="" id="{00000000-0008-0000-2000-0000F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9" name="450 CuadroTexto">
          <a:extLst>
            <a:ext uri="{FF2B5EF4-FFF2-40B4-BE49-F238E27FC236}">
              <a16:creationId xmlns:a16="http://schemas.microsoft.com/office/drawing/2014/main" xmlns="" id="{00000000-0008-0000-2000-0000F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0" name="451 CuadroTexto">
          <a:extLst>
            <a:ext uri="{FF2B5EF4-FFF2-40B4-BE49-F238E27FC236}">
              <a16:creationId xmlns:a16="http://schemas.microsoft.com/office/drawing/2014/main" xmlns="" id="{00000000-0008-0000-2000-0000F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1" name="17 CuadroTexto">
          <a:extLst>
            <a:ext uri="{FF2B5EF4-FFF2-40B4-BE49-F238E27FC236}">
              <a16:creationId xmlns:a16="http://schemas.microsoft.com/office/drawing/2014/main" xmlns=""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2" name="90 CuadroTexto">
          <a:extLst>
            <a:ext uri="{FF2B5EF4-FFF2-40B4-BE49-F238E27FC236}">
              <a16:creationId xmlns:a16="http://schemas.microsoft.com/office/drawing/2014/main" xmlns="" id="{00000000-0008-0000-2000-0000F6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3" name="91 CuadroTexto">
          <a:extLst>
            <a:ext uri="{FF2B5EF4-FFF2-40B4-BE49-F238E27FC236}">
              <a16:creationId xmlns:a16="http://schemas.microsoft.com/office/drawing/2014/main" xmlns="" id="{00000000-0008-0000-2000-0000F7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4" name="92 CuadroTexto">
          <a:extLst>
            <a:ext uri="{FF2B5EF4-FFF2-40B4-BE49-F238E27FC236}">
              <a16:creationId xmlns:a16="http://schemas.microsoft.com/office/drawing/2014/main" xmlns="" id="{00000000-0008-0000-2000-0000F8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5" name="93 CuadroTexto">
          <a:extLst>
            <a:ext uri="{FF2B5EF4-FFF2-40B4-BE49-F238E27FC236}">
              <a16:creationId xmlns:a16="http://schemas.microsoft.com/office/drawing/2014/main" xmlns="" id="{00000000-0008-0000-2000-0000F9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6" name="94 CuadroTexto">
          <a:extLst>
            <a:ext uri="{FF2B5EF4-FFF2-40B4-BE49-F238E27FC236}">
              <a16:creationId xmlns:a16="http://schemas.microsoft.com/office/drawing/2014/main" xmlns="" id="{00000000-0008-0000-2000-0000FA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7" name="95 CuadroTexto">
          <a:extLst>
            <a:ext uri="{FF2B5EF4-FFF2-40B4-BE49-F238E27FC236}">
              <a16:creationId xmlns:a16="http://schemas.microsoft.com/office/drawing/2014/main" xmlns="" id="{00000000-0008-0000-2000-0000FB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8" name="96 CuadroTexto">
          <a:extLst>
            <a:ext uri="{FF2B5EF4-FFF2-40B4-BE49-F238E27FC236}">
              <a16:creationId xmlns:a16="http://schemas.microsoft.com/office/drawing/2014/main" xmlns="" id="{00000000-0008-0000-2000-0000FC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9" name="97 CuadroTexto">
          <a:extLst>
            <a:ext uri="{FF2B5EF4-FFF2-40B4-BE49-F238E27FC236}">
              <a16:creationId xmlns:a16="http://schemas.microsoft.com/office/drawing/2014/main" xmlns="" id="{00000000-0008-0000-2000-0000FD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0" name="98 CuadroTexto">
          <a:extLst>
            <a:ext uri="{FF2B5EF4-FFF2-40B4-BE49-F238E27FC236}">
              <a16:creationId xmlns:a16="http://schemas.microsoft.com/office/drawing/2014/main" xmlns="" id="{00000000-0008-0000-2000-0000FE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1" name="99 CuadroTexto">
          <a:extLst>
            <a:ext uri="{FF2B5EF4-FFF2-40B4-BE49-F238E27FC236}">
              <a16:creationId xmlns:a16="http://schemas.microsoft.com/office/drawing/2014/main" xmlns="" id="{00000000-0008-0000-2000-0000FF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2" name="100 CuadroTexto">
          <a:extLst>
            <a:ext uri="{FF2B5EF4-FFF2-40B4-BE49-F238E27FC236}">
              <a16:creationId xmlns:a16="http://schemas.microsoft.com/office/drawing/2014/main" xmlns="" id="{00000000-0008-0000-2000-000000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3" name="101 CuadroTexto">
          <a:extLst>
            <a:ext uri="{FF2B5EF4-FFF2-40B4-BE49-F238E27FC236}">
              <a16:creationId xmlns:a16="http://schemas.microsoft.com/office/drawing/2014/main" xmlns="" id="{00000000-0008-0000-2000-000001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4" name="118 CuadroTexto">
          <a:extLst>
            <a:ext uri="{FF2B5EF4-FFF2-40B4-BE49-F238E27FC236}">
              <a16:creationId xmlns:a16="http://schemas.microsoft.com/office/drawing/2014/main" xmlns=""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5" name="119 CuadroTexto">
          <a:extLst>
            <a:ext uri="{FF2B5EF4-FFF2-40B4-BE49-F238E27FC236}">
              <a16:creationId xmlns:a16="http://schemas.microsoft.com/office/drawing/2014/main" xmlns=""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6" name="120 CuadroTexto">
          <a:extLst>
            <a:ext uri="{FF2B5EF4-FFF2-40B4-BE49-F238E27FC236}">
              <a16:creationId xmlns:a16="http://schemas.microsoft.com/office/drawing/2014/main" xmlns=""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7" name="121 CuadroTexto">
          <a:extLst>
            <a:ext uri="{FF2B5EF4-FFF2-40B4-BE49-F238E27FC236}">
              <a16:creationId xmlns:a16="http://schemas.microsoft.com/office/drawing/2014/main" xmlns=""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8" name="122 CuadroTexto">
          <a:extLst>
            <a:ext uri="{FF2B5EF4-FFF2-40B4-BE49-F238E27FC236}">
              <a16:creationId xmlns:a16="http://schemas.microsoft.com/office/drawing/2014/main" xmlns=""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9" name="123 CuadroTexto">
          <a:extLst>
            <a:ext uri="{FF2B5EF4-FFF2-40B4-BE49-F238E27FC236}">
              <a16:creationId xmlns:a16="http://schemas.microsoft.com/office/drawing/2014/main" xmlns=""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0" name="124 CuadroTexto">
          <a:extLst>
            <a:ext uri="{FF2B5EF4-FFF2-40B4-BE49-F238E27FC236}">
              <a16:creationId xmlns:a16="http://schemas.microsoft.com/office/drawing/2014/main" xmlns=""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1" name="125 CuadroTexto">
          <a:extLst>
            <a:ext uri="{FF2B5EF4-FFF2-40B4-BE49-F238E27FC236}">
              <a16:creationId xmlns:a16="http://schemas.microsoft.com/office/drawing/2014/main" xmlns=""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2" name="143 CuadroTexto">
          <a:extLst>
            <a:ext uri="{FF2B5EF4-FFF2-40B4-BE49-F238E27FC236}">
              <a16:creationId xmlns:a16="http://schemas.microsoft.com/office/drawing/2014/main" xmlns=""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3" name="144 CuadroTexto">
          <a:extLst>
            <a:ext uri="{FF2B5EF4-FFF2-40B4-BE49-F238E27FC236}">
              <a16:creationId xmlns:a16="http://schemas.microsoft.com/office/drawing/2014/main" xmlns=""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4" name="145 CuadroTexto">
          <a:extLst>
            <a:ext uri="{FF2B5EF4-FFF2-40B4-BE49-F238E27FC236}">
              <a16:creationId xmlns:a16="http://schemas.microsoft.com/office/drawing/2014/main" xmlns=""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5" name="146 CuadroTexto">
          <a:extLst>
            <a:ext uri="{FF2B5EF4-FFF2-40B4-BE49-F238E27FC236}">
              <a16:creationId xmlns:a16="http://schemas.microsoft.com/office/drawing/2014/main" xmlns=""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6" name="147 CuadroTexto">
          <a:extLst>
            <a:ext uri="{FF2B5EF4-FFF2-40B4-BE49-F238E27FC236}">
              <a16:creationId xmlns:a16="http://schemas.microsoft.com/office/drawing/2014/main" xmlns=""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7" name="148 CuadroTexto">
          <a:extLst>
            <a:ext uri="{FF2B5EF4-FFF2-40B4-BE49-F238E27FC236}">
              <a16:creationId xmlns:a16="http://schemas.microsoft.com/office/drawing/2014/main" xmlns=""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8" name="149 CuadroTexto">
          <a:extLst>
            <a:ext uri="{FF2B5EF4-FFF2-40B4-BE49-F238E27FC236}">
              <a16:creationId xmlns:a16="http://schemas.microsoft.com/office/drawing/2014/main" xmlns=""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9" name="150 CuadroTexto">
          <a:extLst>
            <a:ext uri="{FF2B5EF4-FFF2-40B4-BE49-F238E27FC236}">
              <a16:creationId xmlns:a16="http://schemas.microsoft.com/office/drawing/2014/main" xmlns=""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0" name="151 CuadroTexto">
          <a:extLst>
            <a:ext uri="{FF2B5EF4-FFF2-40B4-BE49-F238E27FC236}">
              <a16:creationId xmlns:a16="http://schemas.microsoft.com/office/drawing/2014/main" xmlns=""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1" name="152 CuadroTexto">
          <a:extLst>
            <a:ext uri="{FF2B5EF4-FFF2-40B4-BE49-F238E27FC236}">
              <a16:creationId xmlns:a16="http://schemas.microsoft.com/office/drawing/2014/main" xmlns=""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2" name="153 CuadroTexto">
          <a:extLst>
            <a:ext uri="{FF2B5EF4-FFF2-40B4-BE49-F238E27FC236}">
              <a16:creationId xmlns:a16="http://schemas.microsoft.com/office/drawing/2014/main" xmlns=""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3" name="154 CuadroTexto">
          <a:extLst>
            <a:ext uri="{FF2B5EF4-FFF2-40B4-BE49-F238E27FC236}">
              <a16:creationId xmlns:a16="http://schemas.microsoft.com/office/drawing/2014/main" xmlns=""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4" name="155 CuadroTexto">
          <a:extLst>
            <a:ext uri="{FF2B5EF4-FFF2-40B4-BE49-F238E27FC236}">
              <a16:creationId xmlns:a16="http://schemas.microsoft.com/office/drawing/2014/main" xmlns=""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5" name="156 CuadroTexto">
          <a:extLst>
            <a:ext uri="{FF2B5EF4-FFF2-40B4-BE49-F238E27FC236}">
              <a16:creationId xmlns:a16="http://schemas.microsoft.com/office/drawing/2014/main" xmlns=""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6" name="157 CuadroTexto">
          <a:extLst>
            <a:ext uri="{FF2B5EF4-FFF2-40B4-BE49-F238E27FC236}">
              <a16:creationId xmlns:a16="http://schemas.microsoft.com/office/drawing/2014/main" xmlns=""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7" name="158 CuadroTexto">
          <a:extLst>
            <a:ext uri="{FF2B5EF4-FFF2-40B4-BE49-F238E27FC236}">
              <a16:creationId xmlns:a16="http://schemas.microsoft.com/office/drawing/2014/main" xmlns=""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8" name="159 CuadroTexto">
          <a:extLst>
            <a:ext uri="{FF2B5EF4-FFF2-40B4-BE49-F238E27FC236}">
              <a16:creationId xmlns:a16="http://schemas.microsoft.com/office/drawing/2014/main" xmlns=""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9" name="160 CuadroTexto">
          <a:extLst>
            <a:ext uri="{FF2B5EF4-FFF2-40B4-BE49-F238E27FC236}">
              <a16:creationId xmlns:a16="http://schemas.microsoft.com/office/drawing/2014/main" xmlns=""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0" name="161 CuadroTexto">
          <a:extLst>
            <a:ext uri="{FF2B5EF4-FFF2-40B4-BE49-F238E27FC236}">
              <a16:creationId xmlns:a16="http://schemas.microsoft.com/office/drawing/2014/main" xmlns=""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1" name="162 CuadroTexto">
          <a:extLst>
            <a:ext uri="{FF2B5EF4-FFF2-40B4-BE49-F238E27FC236}">
              <a16:creationId xmlns:a16="http://schemas.microsoft.com/office/drawing/2014/main" xmlns=""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2" name="163 CuadroTexto">
          <a:extLst>
            <a:ext uri="{FF2B5EF4-FFF2-40B4-BE49-F238E27FC236}">
              <a16:creationId xmlns:a16="http://schemas.microsoft.com/office/drawing/2014/main" xmlns=""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3" name="164 CuadroTexto">
          <a:extLst>
            <a:ext uri="{FF2B5EF4-FFF2-40B4-BE49-F238E27FC236}">
              <a16:creationId xmlns:a16="http://schemas.microsoft.com/office/drawing/2014/main" xmlns=""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4" name="165 CuadroTexto">
          <a:extLst>
            <a:ext uri="{FF2B5EF4-FFF2-40B4-BE49-F238E27FC236}">
              <a16:creationId xmlns:a16="http://schemas.microsoft.com/office/drawing/2014/main" xmlns=""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5" name="166 CuadroTexto">
          <a:extLst>
            <a:ext uri="{FF2B5EF4-FFF2-40B4-BE49-F238E27FC236}">
              <a16:creationId xmlns:a16="http://schemas.microsoft.com/office/drawing/2014/main" xmlns=""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6" name="167 CuadroTexto">
          <a:extLst>
            <a:ext uri="{FF2B5EF4-FFF2-40B4-BE49-F238E27FC236}">
              <a16:creationId xmlns:a16="http://schemas.microsoft.com/office/drawing/2014/main" xmlns=""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7" name="168 CuadroTexto">
          <a:extLst>
            <a:ext uri="{FF2B5EF4-FFF2-40B4-BE49-F238E27FC236}">
              <a16:creationId xmlns:a16="http://schemas.microsoft.com/office/drawing/2014/main" xmlns=""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8" name="169 CuadroTexto">
          <a:extLst>
            <a:ext uri="{FF2B5EF4-FFF2-40B4-BE49-F238E27FC236}">
              <a16:creationId xmlns:a16="http://schemas.microsoft.com/office/drawing/2014/main" xmlns=""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9" name="170 CuadroTexto">
          <a:extLst>
            <a:ext uri="{FF2B5EF4-FFF2-40B4-BE49-F238E27FC236}">
              <a16:creationId xmlns:a16="http://schemas.microsoft.com/office/drawing/2014/main" xmlns=""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0" name="171 CuadroTexto">
          <a:extLst>
            <a:ext uri="{FF2B5EF4-FFF2-40B4-BE49-F238E27FC236}">
              <a16:creationId xmlns:a16="http://schemas.microsoft.com/office/drawing/2014/main" xmlns=""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1" name="172 CuadroTexto">
          <a:extLst>
            <a:ext uri="{FF2B5EF4-FFF2-40B4-BE49-F238E27FC236}">
              <a16:creationId xmlns:a16="http://schemas.microsoft.com/office/drawing/2014/main" xmlns=""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2" name="173 CuadroTexto">
          <a:extLst>
            <a:ext uri="{FF2B5EF4-FFF2-40B4-BE49-F238E27FC236}">
              <a16:creationId xmlns:a16="http://schemas.microsoft.com/office/drawing/2014/main" xmlns=""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3" name="174 CuadroTexto">
          <a:extLst>
            <a:ext uri="{FF2B5EF4-FFF2-40B4-BE49-F238E27FC236}">
              <a16:creationId xmlns:a16="http://schemas.microsoft.com/office/drawing/2014/main" xmlns=""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4" name="175 CuadroTexto">
          <a:extLst>
            <a:ext uri="{FF2B5EF4-FFF2-40B4-BE49-F238E27FC236}">
              <a16:creationId xmlns:a16="http://schemas.microsoft.com/office/drawing/2014/main" xmlns=""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5" name="176 CuadroTexto">
          <a:extLst>
            <a:ext uri="{FF2B5EF4-FFF2-40B4-BE49-F238E27FC236}">
              <a16:creationId xmlns:a16="http://schemas.microsoft.com/office/drawing/2014/main" xmlns=""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6" name="177 CuadroTexto">
          <a:extLst>
            <a:ext uri="{FF2B5EF4-FFF2-40B4-BE49-F238E27FC236}">
              <a16:creationId xmlns:a16="http://schemas.microsoft.com/office/drawing/2014/main" xmlns=""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7" name="178 CuadroTexto">
          <a:extLst>
            <a:ext uri="{FF2B5EF4-FFF2-40B4-BE49-F238E27FC236}">
              <a16:creationId xmlns:a16="http://schemas.microsoft.com/office/drawing/2014/main" xmlns=""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8" name="179 CuadroTexto">
          <a:extLst>
            <a:ext uri="{FF2B5EF4-FFF2-40B4-BE49-F238E27FC236}">
              <a16:creationId xmlns:a16="http://schemas.microsoft.com/office/drawing/2014/main" xmlns=""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9" name="180 CuadroTexto">
          <a:extLst>
            <a:ext uri="{FF2B5EF4-FFF2-40B4-BE49-F238E27FC236}">
              <a16:creationId xmlns:a16="http://schemas.microsoft.com/office/drawing/2014/main" xmlns=""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0" name="181 CuadroTexto">
          <a:extLst>
            <a:ext uri="{FF2B5EF4-FFF2-40B4-BE49-F238E27FC236}">
              <a16:creationId xmlns:a16="http://schemas.microsoft.com/office/drawing/2014/main" xmlns=""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1" name="182 CuadroTexto">
          <a:extLst>
            <a:ext uri="{FF2B5EF4-FFF2-40B4-BE49-F238E27FC236}">
              <a16:creationId xmlns:a16="http://schemas.microsoft.com/office/drawing/2014/main" xmlns=""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2" name="183 CuadroTexto">
          <a:extLst>
            <a:ext uri="{FF2B5EF4-FFF2-40B4-BE49-F238E27FC236}">
              <a16:creationId xmlns:a16="http://schemas.microsoft.com/office/drawing/2014/main" xmlns=""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3" name="184 CuadroTexto">
          <a:extLst>
            <a:ext uri="{FF2B5EF4-FFF2-40B4-BE49-F238E27FC236}">
              <a16:creationId xmlns:a16="http://schemas.microsoft.com/office/drawing/2014/main" xmlns=""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4" name="185 CuadroTexto">
          <a:extLst>
            <a:ext uri="{FF2B5EF4-FFF2-40B4-BE49-F238E27FC236}">
              <a16:creationId xmlns:a16="http://schemas.microsoft.com/office/drawing/2014/main" xmlns=""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5" name="186 CuadroTexto">
          <a:extLst>
            <a:ext uri="{FF2B5EF4-FFF2-40B4-BE49-F238E27FC236}">
              <a16:creationId xmlns:a16="http://schemas.microsoft.com/office/drawing/2014/main" xmlns=""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6" name="187 CuadroTexto">
          <a:extLst>
            <a:ext uri="{FF2B5EF4-FFF2-40B4-BE49-F238E27FC236}">
              <a16:creationId xmlns:a16="http://schemas.microsoft.com/office/drawing/2014/main" xmlns=""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7" name="188 CuadroTexto">
          <a:extLst>
            <a:ext uri="{FF2B5EF4-FFF2-40B4-BE49-F238E27FC236}">
              <a16:creationId xmlns:a16="http://schemas.microsoft.com/office/drawing/2014/main" xmlns=""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8" name="189 CuadroTexto">
          <a:extLst>
            <a:ext uri="{FF2B5EF4-FFF2-40B4-BE49-F238E27FC236}">
              <a16:creationId xmlns:a16="http://schemas.microsoft.com/office/drawing/2014/main" xmlns=""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9" name="190 CuadroTexto">
          <a:extLst>
            <a:ext uri="{FF2B5EF4-FFF2-40B4-BE49-F238E27FC236}">
              <a16:creationId xmlns:a16="http://schemas.microsoft.com/office/drawing/2014/main" xmlns=""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0" name="191 CuadroTexto">
          <a:extLst>
            <a:ext uri="{FF2B5EF4-FFF2-40B4-BE49-F238E27FC236}">
              <a16:creationId xmlns:a16="http://schemas.microsoft.com/office/drawing/2014/main" xmlns=""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1" name="192 CuadroTexto">
          <a:extLst>
            <a:ext uri="{FF2B5EF4-FFF2-40B4-BE49-F238E27FC236}">
              <a16:creationId xmlns:a16="http://schemas.microsoft.com/office/drawing/2014/main" xmlns=""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2" name="193 CuadroTexto">
          <a:extLst>
            <a:ext uri="{FF2B5EF4-FFF2-40B4-BE49-F238E27FC236}">
              <a16:creationId xmlns:a16="http://schemas.microsoft.com/office/drawing/2014/main" xmlns=""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3" name="194 CuadroTexto">
          <a:extLst>
            <a:ext uri="{FF2B5EF4-FFF2-40B4-BE49-F238E27FC236}">
              <a16:creationId xmlns:a16="http://schemas.microsoft.com/office/drawing/2014/main" xmlns=""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4" name="195 CuadroTexto">
          <a:extLst>
            <a:ext uri="{FF2B5EF4-FFF2-40B4-BE49-F238E27FC236}">
              <a16:creationId xmlns:a16="http://schemas.microsoft.com/office/drawing/2014/main" xmlns=""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5" name="196 CuadroTexto">
          <a:extLst>
            <a:ext uri="{FF2B5EF4-FFF2-40B4-BE49-F238E27FC236}">
              <a16:creationId xmlns:a16="http://schemas.microsoft.com/office/drawing/2014/main" xmlns=""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6" name="197 CuadroTexto">
          <a:extLst>
            <a:ext uri="{FF2B5EF4-FFF2-40B4-BE49-F238E27FC236}">
              <a16:creationId xmlns:a16="http://schemas.microsoft.com/office/drawing/2014/main" xmlns=""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7" name="198 CuadroTexto">
          <a:extLst>
            <a:ext uri="{FF2B5EF4-FFF2-40B4-BE49-F238E27FC236}">
              <a16:creationId xmlns:a16="http://schemas.microsoft.com/office/drawing/2014/main" xmlns=""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8" name="199 CuadroTexto">
          <a:extLst>
            <a:ext uri="{FF2B5EF4-FFF2-40B4-BE49-F238E27FC236}">
              <a16:creationId xmlns:a16="http://schemas.microsoft.com/office/drawing/2014/main" xmlns=""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9" name="200 CuadroTexto">
          <a:extLst>
            <a:ext uri="{FF2B5EF4-FFF2-40B4-BE49-F238E27FC236}">
              <a16:creationId xmlns:a16="http://schemas.microsoft.com/office/drawing/2014/main" xmlns=""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0" name="201 CuadroTexto">
          <a:extLst>
            <a:ext uri="{FF2B5EF4-FFF2-40B4-BE49-F238E27FC236}">
              <a16:creationId xmlns:a16="http://schemas.microsoft.com/office/drawing/2014/main" xmlns=""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1" name="202 CuadroTexto">
          <a:extLst>
            <a:ext uri="{FF2B5EF4-FFF2-40B4-BE49-F238E27FC236}">
              <a16:creationId xmlns:a16="http://schemas.microsoft.com/office/drawing/2014/main" xmlns=""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2" name="203 CuadroTexto">
          <a:extLst>
            <a:ext uri="{FF2B5EF4-FFF2-40B4-BE49-F238E27FC236}">
              <a16:creationId xmlns:a16="http://schemas.microsoft.com/office/drawing/2014/main" xmlns=""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3" name="204 CuadroTexto">
          <a:extLst>
            <a:ext uri="{FF2B5EF4-FFF2-40B4-BE49-F238E27FC236}">
              <a16:creationId xmlns:a16="http://schemas.microsoft.com/office/drawing/2014/main" xmlns=""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4" name="205 CuadroTexto">
          <a:extLst>
            <a:ext uri="{FF2B5EF4-FFF2-40B4-BE49-F238E27FC236}">
              <a16:creationId xmlns:a16="http://schemas.microsoft.com/office/drawing/2014/main" xmlns=""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5" name="206 CuadroTexto">
          <a:extLst>
            <a:ext uri="{FF2B5EF4-FFF2-40B4-BE49-F238E27FC236}">
              <a16:creationId xmlns:a16="http://schemas.microsoft.com/office/drawing/2014/main" xmlns=""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6" name="207 CuadroTexto">
          <a:extLst>
            <a:ext uri="{FF2B5EF4-FFF2-40B4-BE49-F238E27FC236}">
              <a16:creationId xmlns:a16="http://schemas.microsoft.com/office/drawing/2014/main" xmlns=""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7" name="208 CuadroTexto">
          <a:extLst>
            <a:ext uri="{FF2B5EF4-FFF2-40B4-BE49-F238E27FC236}">
              <a16:creationId xmlns:a16="http://schemas.microsoft.com/office/drawing/2014/main" xmlns=""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8" name="209 CuadroTexto">
          <a:extLst>
            <a:ext uri="{FF2B5EF4-FFF2-40B4-BE49-F238E27FC236}">
              <a16:creationId xmlns:a16="http://schemas.microsoft.com/office/drawing/2014/main" xmlns=""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9" name="210 CuadroTexto">
          <a:extLst>
            <a:ext uri="{FF2B5EF4-FFF2-40B4-BE49-F238E27FC236}">
              <a16:creationId xmlns:a16="http://schemas.microsoft.com/office/drawing/2014/main" xmlns=""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0" name="211 CuadroTexto">
          <a:extLst>
            <a:ext uri="{FF2B5EF4-FFF2-40B4-BE49-F238E27FC236}">
              <a16:creationId xmlns:a16="http://schemas.microsoft.com/office/drawing/2014/main" xmlns=""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1" name="212 CuadroTexto">
          <a:extLst>
            <a:ext uri="{FF2B5EF4-FFF2-40B4-BE49-F238E27FC236}">
              <a16:creationId xmlns:a16="http://schemas.microsoft.com/office/drawing/2014/main" xmlns=""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2" name="213 CuadroTexto">
          <a:extLst>
            <a:ext uri="{FF2B5EF4-FFF2-40B4-BE49-F238E27FC236}">
              <a16:creationId xmlns:a16="http://schemas.microsoft.com/office/drawing/2014/main" xmlns=""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3" name="214 CuadroTexto">
          <a:extLst>
            <a:ext uri="{FF2B5EF4-FFF2-40B4-BE49-F238E27FC236}">
              <a16:creationId xmlns:a16="http://schemas.microsoft.com/office/drawing/2014/main" xmlns=""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4" name="215 CuadroTexto">
          <a:extLst>
            <a:ext uri="{FF2B5EF4-FFF2-40B4-BE49-F238E27FC236}">
              <a16:creationId xmlns:a16="http://schemas.microsoft.com/office/drawing/2014/main" xmlns=""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5" name="216 CuadroTexto">
          <a:extLst>
            <a:ext uri="{FF2B5EF4-FFF2-40B4-BE49-F238E27FC236}">
              <a16:creationId xmlns:a16="http://schemas.microsoft.com/office/drawing/2014/main" xmlns=""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6" name="217 CuadroTexto">
          <a:extLst>
            <a:ext uri="{FF2B5EF4-FFF2-40B4-BE49-F238E27FC236}">
              <a16:creationId xmlns:a16="http://schemas.microsoft.com/office/drawing/2014/main" xmlns=""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7" name="218 CuadroTexto">
          <a:extLst>
            <a:ext uri="{FF2B5EF4-FFF2-40B4-BE49-F238E27FC236}">
              <a16:creationId xmlns:a16="http://schemas.microsoft.com/office/drawing/2014/main" xmlns=""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8" name="219 CuadroTexto">
          <a:extLst>
            <a:ext uri="{FF2B5EF4-FFF2-40B4-BE49-F238E27FC236}">
              <a16:creationId xmlns:a16="http://schemas.microsoft.com/office/drawing/2014/main" xmlns=""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9" name="220 CuadroTexto">
          <a:extLst>
            <a:ext uri="{FF2B5EF4-FFF2-40B4-BE49-F238E27FC236}">
              <a16:creationId xmlns:a16="http://schemas.microsoft.com/office/drawing/2014/main" xmlns=""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0" name="221 CuadroTexto">
          <a:extLst>
            <a:ext uri="{FF2B5EF4-FFF2-40B4-BE49-F238E27FC236}">
              <a16:creationId xmlns:a16="http://schemas.microsoft.com/office/drawing/2014/main" xmlns=""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1" name="222 CuadroTexto">
          <a:extLst>
            <a:ext uri="{FF2B5EF4-FFF2-40B4-BE49-F238E27FC236}">
              <a16:creationId xmlns:a16="http://schemas.microsoft.com/office/drawing/2014/main" xmlns=""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2" name="223 CuadroTexto">
          <a:extLst>
            <a:ext uri="{FF2B5EF4-FFF2-40B4-BE49-F238E27FC236}">
              <a16:creationId xmlns:a16="http://schemas.microsoft.com/office/drawing/2014/main" xmlns=""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3" name="224 CuadroTexto">
          <a:extLst>
            <a:ext uri="{FF2B5EF4-FFF2-40B4-BE49-F238E27FC236}">
              <a16:creationId xmlns:a16="http://schemas.microsoft.com/office/drawing/2014/main" xmlns=""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4" name="225 CuadroTexto">
          <a:extLst>
            <a:ext uri="{FF2B5EF4-FFF2-40B4-BE49-F238E27FC236}">
              <a16:creationId xmlns:a16="http://schemas.microsoft.com/office/drawing/2014/main" xmlns=""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5" name="226 CuadroTexto">
          <a:extLst>
            <a:ext uri="{FF2B5EF4-FFF2-40B4-BE49-F238E27FC236}">
              <a16:creationId xmlns:a16="http://schemas.microsoft.com/office/drawing/2014/main" xmlns=""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6" name="227 CuadroTexto">
          <a:extLst>
            <a:ext uri="{FF2B5EF4-FFF2-40B4-BE49-F238E27FC236}">
              <a16:creationId xmlns:a16="http://schemas.microsoft.com/office/drawing/2014/main" xmlns=""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7" name="228 CuadroTexto">
          <a:extLst>
            <a:ext uri="{FF2B5EF4-FFF2-40B4-BE49-F238E27FC236}">
              <a16:creationId xmlns:a16="http://schemas.microsoft.com/office/drawing/2014/main" xmlns=""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8" name="229 CuadroTexto">
          <a:extLst>
            <a:ext uri="{FF2B5EF4-FFF2-40B4-BE49-F238E27FC236}">
              <a16:creationId xmlns:a16="http://schemas.microsoft.com/office/drawing/2014/main" xmlns=""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9" name="230 CuadroTexto">
          <a:extLst>
            <a:ext uri="{FF2B5EF4-FFF2-40B4-BE49-F238E27FC236}">
              <a16:creationId xmlns:a16="http://schemas.microsoft.com/office/drawing/2014/main" xmlns=""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0" name="231 CuadroTexto">
          <a:extLst>
            <a:ext uri="{FF2B5EF4-FFF2-40B4-BE49-F238E27FC236}">
              <a16:creationId xmlns:a16="http://schemas.microsoft.com/office/drawing/2014/main" xmlns=""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1" name="232 CuadroTexto">
          <a:extLst>
            <a:ext uri="{FF2B5EF4-FFF2-40B4-BE49-F238E27FC236}">
              <a16:creationId xmlns:a16="http://schemas.microsoft.com/office/drawing/2014/main" xmlns=""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2" name="233 CuadroTexto">
          <a:extLst>
            <a:ext uri="{FF2B5EF4-FFF2-40B4-BE49-F238E27FC236}">
              <a16:creationId xmlns:a16="http://schemas.microsoft.com/office/drawing/2014/main" xmlns=""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3" name="234 CuadroTexto">
          <a:extLst>
            <a:ext uri="{FF2B5EF4-FFF2-40B4-BE49-F238E27FC236}">
              <a16:creationId xmlns:a16="http://schemas.microsoft.com/office/drawing/2014/main" xmlns=""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4" name="235 CuadroTexto">
          <a:extLst>
            <a:ext uri="{FF2B5EF4-FFF2-40B4-BE49-F238E27FC236}">
              <a16:creationId xmlns:a16="http://schemas.microsoft.com/office/drawing/2014/main" xmlns=""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5" name="236 CuadroTexto">
          <a:extLst>
            <a:ext uri="{FF2B5EF4-FFF2-40B4-BE49-F238E27FC236}">
              <a16:creationId xmlns:a16="http://schemas.microsoft.com/office/drawing/2014/main" xmlns=""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6" name="237 CuadroTexto">
          <a:extLst>
            <a:ext uri="{FF2B5EF4-FFF2-40B4-BE49-F238E27FC236}">
              <a16:creationId xmlns:a16="http://schemas.microsoft.com/office/drawing/2014/main" xmlns=""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7" name="238 CuadroTexto">
          <a:extLst>
            <a:ext uri="{FF2B5EF4-FFF2-40B4-BE49-F238E27FC236}">
              <a16:creationId xmlns:a16="http://schemas.microsoft.com/office/drawing/2014/main" xmlns=""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8" name="239 CuadroTexto">
          <a:extLst>
            <a:ext uri="{FF2B5EF4-FFF2-40B4-BE49-F238E27FC236}">
              <a16:creationId xmlns:a16="http://schemas.microsoft.com/office/drawing/2014/main" xmlns=""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9" name="240 CuadroTexto">
          <a:extLst>
            <a:ext uri="{FF2B5EF4-FFF2-40B4-BE49-F238E27FC236}">
              <a16:creationId xmlns:a16="http://schemas.microsoft.com/office/drawing/2014/main" xmlns=""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0" name="241 CuadroTexto">
          <a:extLst>
            <a:ext uri="{FF2B5EF4-FFF2-40B4-BE49-F238E27FC236}">
              <a16:creationId xmlns:a16="http://schemas.microsoft.com/office/drawing/2014/main" xmlns=""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1" name="242 CuadroTexto">
          <a:extLst>
            <a:ext uri="{FF2B5EF4-FFF2-40B4-BE49-F238E27FC236}">
              <a16:creationId xmlns:a16="http://schemas.microsoft.com/office/drawing/2014/main" xmlns=""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2" name="243 CuadroTexto">
          <a:extLst>
            <a:ext uri="{FF2B5EF4-FFF2-40B4-BE49-F238E27FC236}">
              <a16:creationId xmlns:a16="http://schemas.microsoft.com/office/drawing/2014/main" xmlns=""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3" name="244 CuadroTexto">
          <a:extLst>
            <a:ext uri="{FF2B5EF4-FFF2-40B4-BE49-F238E27FC236}">
              <a16:creationId xmlns:a16="http://schemas.microsoft.com/office/drawing/2014/main" xmlns=""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4" name="245 CuadroTexto">
          <a:extLst>
            <a:ext uri="{FF2B5EF4-FFF2-40B4-BE49-F238E27FC236}">
              <a16:creationId xmlns:a16="http://schemas.microsoft.com/office/drawing/2014/main" xmlns=""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5" name="246 CuadroTexto">
          <a:extLst>
            <a:ext uri="{FF2B5EF4-FFF2-40B4-BE49-F238E27FC236}">
              <a16:creationId xmlns:a16="http://schemas.microsoft.com/office/drawing/2014/main" xmlns=""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6" name="247 CuadroTexto">
          <a:extLst>
            <a:ext uri="{FF2B5EF4-FFF2-40B4-BE49-F238E27FC236}">
              <a16:creationId xmlns:a16="http://schemas.microsoft.com/office/drawing/2014/main" xmlns=""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7" name="248 CuadroTexto">
          <a:extLst>
            <a:ext uri="{FF2B5EF4-FFF2-40B4-BE49-F238E27FC236}">
              <a16:creationId xmlns:a16="http://schemas.microsoft.com/office/drawing/2014/main" xmlns=""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8" name="249 CuadroTexto">
          <a:extLst>
            <a:ext uri="{FF2B5EF4-FFF2-40B4-BE49-F238E27FC236}">
              <a16:creationId xmlns:a16="http://schemas.microsoft.com/office/drawing/2014/main" xmlns=""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9" name="250 CuadroTexto">
          <a:extLst>
            <a:ext uri="{FF2B5EF4-FFF2-40B4-BE49-F238E27FC236}">
              <a16:creationId xmlns:a16="http://schemas.microsoft.com/office/drawing/2014/main" xmlns=""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0" name="251 CuadroTexto">
          <a:extLst>
            <a:ext uri="{FF2B5EF4-FFF2-40B4-BE49-F238E27FC236}">
              <a16:creationId xmlns:a16="http://schemas.microsoft.com/office/drawing/2014/main" xmlns=""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1" name="252 CuadroTexto">
          <a:extLst>
            <a:ext uri="{FF2B5EF4-FFF2-40B4-BE49-F238E27FC236}">
              <a16:creationId xmlns:a16="http://schemas.microsoft.com/office/drawing/2014/main" xmlns=""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2" name="253 CuadroTexto">
          <a:extLst>
            <a:ext uri="{FF2B5EF4-FFF2-40B4-BE49-F238E27FC236}">
              <a16:creationId xmlns:a16="http://schemas.microsoft.com/office/drawing/2014/main" xmlns=""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3" name="254 CuadroTexto">
          <a:extLst>
            <a:ext uri="{FF2B5EF4-FFF2-40B4-BE49-F238E27FC236}">
              <a16:creationId xmlns:a16="http://schemas.microsoft.com/office/drawing/2014/main" xmlns=""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4" name="255 CuadroTexto">
          <a:extLst>
            <a:ext uri="{FF2B5EF4-FFF2-40B4-BE49-F238E27FC236}">
              <a16:creationId xmlns:a16="http://schemas.microsoft.com/office/drawing/2014/main" xmlns=""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5" name="256 CuadroTexto">
          <a:extLst>
            <a:ext uri="{FF2B5EF4-FFF2-40B4-BE49-F238E27FC236}">
              <a16:creationId xmlns:a16="http://schemas.microsoft.com/office/drawing/2014/main" xmlns=""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6" name="257 CuadroTexto">
          <a:extLst>
            <a:ext uri="{FF2B5EF4-FFF2-40B4-BE49-F238E27FC236}">
              <a16:creationId xmlns:a16="http://schemas.microsoft.com/office/drawing/2014/main" xmlns=""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7" name="258 CuadroTexto">
          <a:extLst>
            <a:ext uri="{FF2B5EF4-FFF2-40B4-BE49-F238E27FC236}">
              <a16:creationId xmlns:a16="http://schemas.microsoft.com/office/drawing/2014/main" xmlns=""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8" name="259 CuadroTexto">
          <a:extLst>
            <a:ext uri="{FF2B5EF4-FFF2-40B4-BE49-F238E27FC236}">
              <a16:creationId xmlns:a16="http://schemas.microsoft.com/office/drawing/2014/main" xmlns=""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9" name="260 CuadroTexto">
          <a:extLst>
            <a:ext uri="{FF2B5EF4-FFF2-40B4-BE49-F238E27FC236}">
              <a16:creationId xmlns:a16="http://schemas.microsoft.com/office/drawing/2014/main" xmlns=""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0" name="261 CuadroTexto">
          <a:extLst>
            <a:ext uri="{FF2B5EF4-FFF2-40B4-BE49-F238E27FC236}">
              <a16:creationId xmlns:a16="http://schemas.microsoft.com/office/drawing/2014/main" xmlns=""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1" name="262 CuadroTexto">
          <a:extLst>
            <a:ext uri="{FF2B5EF4-FFF2-40B4-BE49-F238E27FC236}">
              <a16:creationId xmlns:a16="http://schemas.microsoft.com/office/drawing/2014/main" xmlns=""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2" name="263 CuadroTexto">
          <a:extLst>
            <a:ext uri="{FF2B5EF4-FFF2-40B4-BE49-F238E27FC236}">
              <a16:creationId xmlns:a16="http://schemas.microsoft.com/office/drawing/2014/main" xmlns=""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3" name="264 CuadroTexto">
          <a:extLst>
            <a:ext uri="{FF2B5EF4-FFF2-40B4-BE49-F238E27FC236}">
              <a16:creationId xmlns:a16="http://schemas.microsoft.com/office/drawing/2014/main" xmlns=""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4" name="265 CuadroTexto">
          <a:extLst>
            <a:ext uri="{FF2B5EF4-FFF2-40B4-BE49-F238E27FC236}">
              <a16:creationId xmlns:a16="http://schemas.microsoft.com/office/drawing/2014/main" xmlns=""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5" name="266 CuadroTexto">
          <a:extLst>
            <a:ext uri="{FF2B5EF4-FFF2-40B4-BE49-F238E27FC236}">
              <a16:creationId xmlns:a16="http://schemas.microsoft.com/office/drawing/2014/main" xmlns=""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6" name="267 CuadroTexto">
          <a:extLst>
            <a:ext uri="{FF2B5EF4-FFF2-40B4-BE49-F238E27FC236}">
              <a16:creationId xmlns:a16="http://schemas.microsoft.com/office/drawing/2014/main" xmlns=""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7" name="268 CuadroTexto">
          <a:extLst>
            <a:ext uri="{FF2B5EF4-FFF2-40B4-BE49-F238E27FC236}">
              <a16:creationId xmlns:a16="http://schemas.microsoft.com/office/drawing/2014/main" xmlns="" id="{00000000-0008-0000-2000-000087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8" name="269 CuadroTexto">
          <a:extLst>
            <a:ext uri="{FF2B5EF4-FFF2-40B4-BE49-F238E27FC236}">
              <a16:creationId xmlns:a16="http://schemas.microsoft.com/office/drawing/2014/main" xmlns="" id="{00000000-0008-0000-2000-000088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9" name="270 CuadroTexto">
          <a:extLst>
            <a:ext uri="{FF2B5EF4-FFF2-40B4-BE49-F238E27FC236}">
              <a16:creationId xmlns:a16="http://schemas.microsoft.com/office/drawing/2014/main" xmlns="" id="{00000000-0008-0000-2000-000089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0" name="271 CuadroTexto">
          <a:extLst>
            <a:ext uri="{FF2B5EF4-FFF2-40B4-BE49-F238E27FC236}">
              <a16:creationId xmlns:a16="http://schemas.microsoft.com/office/drawing/2014/main" xmlns="" id="{00000000-0008-0000-2000-00008A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1" name="272 CuadroTexto">
          <a:extLst>
            <a:ext uri="{FF2B5EF4-FFF2-40B4-BE49-F238E27FC236}">
              <a16:creationId xmlns:a16="http://schemas.microsoft.com/office/drawing/2014/main" xmlns="" id="{00000000-0008-0000-2000-00008B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2" name="273 CuadroTexto">
          <a:extLst>
            <a:ext uri="{FF2B5EF4-FFF2-40B4-BE49-F238E27FC236}">
              <a16:creationId xmlns:a16="http://schemas.microsoft.com/office/drawing/2014/main" xmlns="" id="{00000000-0008-0000-2000-00008C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3" name="274 CuadroTexto">
          <a:extLst>
            <a:ext uri="{FF2B5EF4-FFF2-40B4-BE49-F238E27FC236}">
              <a16:creationId xmlns:a16="http://schemas.microsoft.com/office/drawing/2014/main" xmlns="" id="{00000000-0008-0000-2000-00008D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4" name="275 CuadroTexto">
          <a:extLst>
            <a:ext uri="{FF2B5EF4-FFF2-40B4-BE49-F238E27FC236}">
              <a16:creationId xmlns:a16="http://schemas.microsoft.com/office/drawing/2014/main" xmlns="" id="{00000000-0008-0000-2000-00008E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5" name="276 CuadroTexto">
          <a:extLst>
            <a:ext uri="{FF2B5EF4-FFF2-40B4-BE49-F238E27FC236}">
              <a16:creationId xmlns:a16="http://schemas.microsoft.com/office/drawing/2014/main" xmlns="" id="{00000000-0008-0000-2000-00008F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6" name="277 CuadroTexto">
          <a:extLst>
            <a:ext uri="{FF2B5EF4-FFF2-40B4-BE49-F238E27FC236}">
              <a16:creationId xmlns:a16="http://schemas.microsoft.com/office/drawing/2014/main" xmlns="" id="{00000000-0008-0000-2000-000090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7" name="278 CuadroTexto">
          <a:extLst>
            <a:ext uri="{FF2B5EF4-FFF2-40B4-BE49-F238E27FC236}">
              <a16:creationId xmlns:a16="http://schemas.microsoft.com/office/drawing/2014/main" xmlns="" id="{00000000-0008-0000-2000-000091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8" name="279 CuadroTexto">
          <a:extLst>
            <a:ext uri="{FF2B5EF4-FFF2-40B4-BE49-F238E27FC236}">
              <a16:creationId xmlns:a16="http://schemas.microsoft.com/office/drawing/2014/main" xmlns="" id="{00000000-0008-0000-2000-000092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9" name="280 CuadroTexto">
          <a:extLst>
            <a:ext uri="{FF2B5EF4-FFF2-40B4-BE49-F238E27FC236}">
              <a16:creationId xmlns:a16="http://schemas.microsoft.com/office/drawing/2014/main" xmlns="" id="{00000000-0008-0000-2000-000093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0" name="281 CuadroTexto">
          <a:extLst>
            <a:ext uri="{FF2B5EF4-FFF2-40B4-BE49-F238E27FC236}">
              <a16:creationId xmlns:a16="http://schemas.microsoft.com/office/drawing/2014/main" xmlns="" id="{00000000-0008-0000-2000-000094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1" name="282 CuadroTexto">
          <a:extLst>
            <a:ext uri="{FF2B5EF4-FFF2-40B4-BE49-F238E27FC236}">
              <a16:creationId xmlns:a16="http://schemas.microsoft.com/office/drawing/2014/main" xmlns="" id="{00000000-0008-0000-2000-000095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2" name="283 CuadroTexto">
          <a:extLst>
            <a:ext uri="{FF2B5EF4-FFF2-40B4-BE49-F238E27FC236}">
              <a16:creationId xmlns:a16="http://schemas.microsoft.com/office/drawing/2014/main" xmlns="" id="{00000000-0008-0000-2000-000096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3" name="284 CuadroTexto">
          <a:extLst>
            <a:ext uri="{FF2B5EF4-FFF2-40B4-BE49-F238E27FC236}">
              <a16:creationId xmlns:a16="http://schemas.microsoft.com/office/drawing/2014/main" xmlns="" id="{00000000-0008-0000-2000-000097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4" name="285 CuadroTexto">
          <a:extLst>
            <a:ext uri="{FF2B5EF4-FFF2-40B4-BE49-F238E27FC236}">
              <a16:creationId xmlns:a16="http://schemas.microsoft.com/office/drawing/2014/main" xmlns=""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5" name="286 CuadroTexto">
          <a:extLst>
            <a:ext uri="{FF2B5EF4-FFF2-40B4-BE49-F238E27FC236}">
              <a16:creationId xmlns:a16="http://schemas.microsoft.com/office/drawing/2014/main" xmlns=""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6" name="287 CuadroTexto">
          <a:extLst>
            <a:ext uri="{FF2B5EF4-FFF2-40B4-BE49-F238E27FC236}">
              <a16:creationId xmlns:a16="http://schemas.microsoft.com/office/drawing/2014/main" xmlns=""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7" name="288 CuadroTexto">
          <a:extLst>
            <a:ext uri="{FF2B5EF4-FFF2-40B4-BE49-F238E27FC236}">
              <a16:creationId xmlns:a16="http://schemas.microsoft.com/office/drawing/2014/main" xmlns=""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8" name="289 CuadroTexto">
          <a:extLst>
            <a:ext uri="{FF2B5EF4-FFF2-40B4-BE49-F238E27FC236}">
              <a16:creationId xmlns:a16="http://schemas.microsoft.com/office/drawing/2014/main" xmlns=""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9" name="290 CuadroTexto">
          <a:extLst>
            <a:ext uri="{FF2B5EF4-FFF2-40B4-BE49-F238E27FC236}">
              <a16:creationId xmlns:a16="http://schemas.microsoft.com/office/drawing/2014/main" xmlns=""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0" name="291 CuadroTexto">
          <a:extLst>
            <a:ext uri="{FF2B5EF4-FFF2-40B4-BE49-F238E27FC236}">
              <a16:creationId xmlns:a16="http://schemas.microsoft.com/office/drawing/2014/main" xmlns=""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1" name="292 CuadroTexto">
          <a:extLst>
            <a:ext uri="{FF2B5EF4-FFF2-40B4-BE49-F238E27FC236}">
              <a16:creationId xmlns:a16="http://schemas.microsoft.com/office/drawing/2014/main" xmlns=""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2" name="293 CuadroTexto">
          <a:extLst>
            <a:ext uri="{FF2B5EF4-FFF2-40B4-BE49-F238E27FC236}">
              <a16:creationId xmlns:a16="http://schemas.microsoft.com/office/drawing/2014/main" xmlns=""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3" name="294 CuadroTexto">
          <a:extLst>
            <a:ext uri="{FF2B5EF4-FFF2-40B4-BE49-F238E27FC236}">
              <a16:creationId xmlns:a16="http://schemas.microsoft.com/office/drawing/2014/main" xmlns=""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4" name="295 CuadroTexto">
          <a:extLst>
            <a:ext uri="{FF2B5EF4-FFF2-40B4-BE49-F238E27FC236}">
              <a16:creationId xmlns:a16="http://schemas.microsoft.com/office/drawing/2014/main" xmlns=""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5" name="296 CuadroTexto">
          <a:extLst>
            <a:ext uri="{FF2B5EF4-FFF2-40B4-BE49-F238E27FC236}">
              <a16:creationId xmlns:a16="http://schemas.microsoft.com/office/drawing/2014/main" xmlns=""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6" name="17 CuadroTexto">
          <a:extLst>
            <a:ext uri="{FF2B5EF4-FFF2-40B4-BE49-F238E27FC236}">
              <a16:creationId xmlns:a16="http://schemas.microsoft.com/office/drawing/2014/main" xmlns=""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7" name="90 CuadroTexto">
          <a:extLst>
            <a:ext uri="{FF2B5EF4-FFF2-40B4-BE49-F238E27FC236}">
              <a16:creationId xmlns:a16="http://schemas.microsoft.com/office/drawing/2014/main" xmlns="" id="{00000000-0008-0000-2000-0000A5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8" name="91 CuadroTexto">
          <a:extLst>
            <a:ext uri="{FF2B5EF4-FFF2-40B4-BE49-F238E27FC236}">
              <a16:creationId xmlns:a16="http://schemas.microsoft.com/office/drawing/2014/main" xmlns="" id="{00000000-0008-0000-2000-0000A6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9" name="92 CuadroTexto">
          <a:extLst>
            <a:ext uri="{FF2B5EF4-FFF2-40B4-BE49-F238E27FC236}">
              <a16:creationId xmlns:a16="http://schemas.microsoft.com/office/drawing/2014/main" xmlns="" id="{00000000-0008-0000-2000-0000A7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0" name="93 CuadroTexto">
          <a:extLst>
            <a:ext uri="{FF2B5EF4-FFF2-40B4-BE49-F238E27FC236}">
              <a16:creationId xmlns:a16="http://schemas.microsoft.com/office/drawing/2014/main" xmlns="" id="{00000000-0008-0000-2000-0000A8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1" name="94 CuadroTexto">
          <a:extLst>
            <a:ext uri="{FF2B5EF4-FFF2-40B4-BE49-F238E27FC236}">
              <a16:creationId xmlns:a16="http://schemas.microsoft.com/office/drawing/2014/main" xmlns="" id="{00000000-0008-0000-2000-0000A9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2" name="95 CuadroTexto">
          <a:extLst>
            <a:ext uri="{FF2B5EF4-FFF2-40B4-BE49-F238E27FC236}">
              <a16:creationId xmlns:a16="http://schemas.microsoft.com/office/drawing/2014/main" xmlns="" id="{00000000-0008-0000-2000-0000AA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3" name="96 CuadroTexto">
          <a:extLst>
            <a:ext uri="{FF2B5EF4-FFF2-40B4-BE49-F238E27FC236}">
              <a16:creationId xmlns:a16="http://schemas.microsoft.com/office/drawing/2014/main" xmlns="" id="{00000000-0008-0000-2000-0000AB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4" name="97 CuadroTexto">
          <a:extLst>
            <a:ext uri="{FF2B5EF4-FFF2-40B4-BE49-F238E27FC236}">
              <a16:creationId xmlns:a16="http://schemas.microsoft.com/office/drawing/2014/main" xmlns="" id="{00000000-0008-0000-2000-0000AC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5" name="98 CuadroTexto">
          <a:extLst>
            <a:ext uri="{FF2B5EF4-FFF2-40B4-BE49-F238E27FC236}">
              <a16:creationId xmlns:a16="http://schemas.microsoft.com/office/drawing/2014/main" xmlns="" id="{00000000-0008-0000-2000-0000AD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6" name="99 CuadroTexto">
          <a:extLst>
            <a:ext uri="{FF2B5EF4-FFF2-40B4-BE49-F238E27FC236}">
              <a16:creationId xmlns:a16="http://schemas.microsoft.com/office/drawing/2014/main" xmlns="" id="{00000000-0008-0000-2000-0000AE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7" name="100 CuadroTexto">
          <a:extLst>
            <a:ext uri="{FF2B5EF4-FFF2-40B4-BE49-F238E27FC236}">
              <a16:creationId xmlns:a16="http://schemas.microsoft.com/office/drawing/2014/main" xmlns="" id="{00000000-0008-0000-2000-0000AF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8" name="101 CuadroTexto">
          <a:extLst>
            <a:ext uri="{FF2B5EF4-FFF2-40B4-BE49-F238E27FC236}">
              <a16:creationId xmlns:a16="http://schemas.microsoft.com/office/drawing/2014/main" xmlns="" id="{00000000-0008-0000-2000-0000B0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9" name="118 CuadroTexto">
          <a:extLst>
            <a:ext uri="{FF2B5EF4-FFF2-40B4-BE49-F238E27FC236}">
              <a16:creationId xmlns:a16="http://schemas.microsoft.com/office/drawing/2014/main" xmlns=""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0" name="119 CuadroTexto">
          <a:extLst>
            <a:ext uri="{FF2B5EF4-FFF2-40B4-BE49-F238E27FC236}">
              <a16:creationId xmlns:a16="http://schemas.microsoft.com/office/drawing/2014/main" xmlns=""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1" name="120 CuadroTexto">
          <a:extLst>
            <a:ext uri="{FF2B5EF4-FFF2-40B4-BE49-F238E27FC236}">
              <a16:creationId xmlns:a16="http://schemas.microsoft.com/office/drawing/2014/main" xmlns=""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2" name="121 CuadroTexto">
          <a:extLst>
            <a:ext uri="{FF2B5EF4-FFF2-40B4-BE49-F238E27FC236}">
              <a16:creationId xmlns:a16="http://schemas.microsoft.com/office/drawing/2014/main" xmlns=""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3" name="122 CuadroTexto">
          <a:extLst>
            <a:ext uri="{FF2B5EF4-FFF2-40B4-BE49-F238E27FC236}">
              <a16:creationId xmlns:a16="http://schemas.microsoft.com/office/drawing/2014/main" xmlns=""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4" name="123 CuadroTexto">
          <a:extLst>
            <a:ext uri="{FF2B5EF4-FFF2-40B4-BE49-F238E27FC236}">
              <a16:creationId xmlns:a16="http://schemas.microsoft.com/office/drawing/2014/main" xmlns=""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5" name="124 CuadroTexto">
          <a:extLst>
            <a:ext uri="{FF2B5EF4-FFF2-40B4-BE49-F238E27FC236}">
              <a16:creationId xmlns:a16="http://schemas.microsoft.com/office/drawing/2014/main" xmlns=""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6" name="125 CuadroTexto">
          <a:extLst>
            <a:ext uri="{FF2B5EF4-FFF2-40B4-BE49-F238E27FC236}">
              <a16:creationId xmlns:a16="http://schemas.microsoft.com/office/drawing/2014/main" xmlns=""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7" name="143 CuadroTexto">
          <a:extLst>
            <a:ext uri="{FF2B5EF4-FFF2-40B4-BE49-F238E27FC236}">
              <a16:creationId xmlns:a16="http://schemas.microsoft.com/office/drawing/2014/main" xmlns=""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8" name="144 CuadroTexto">
          <a:extLst>
            <a:ext uri="{FF2B5EF4-FFF2-40B4-BE49-F238E27FC236}">
              <a16:creationId xmlns:a16="http://schemas.microsoft.com/office/drawing/2014/main" xmlns=""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9" name="145 CuadroTexto">
          <a:extLst>
            <a:ext uri="{FF2B5EF4-FFF2-40B4-BE49-F238E27FC236}">
              <a16:creationId xmlns:a16="http://schemas.microsoft.com/office/drawing/2014/main" xmlns=""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0" name="146 CuadroTexto">
          <a:extLst>
            <a:ext uri="{FF2B5EF4-FFF2-40B4-BE49-F238E27FC236}">
              <a16:creationId xmlns:a16="http://schemas.microsoft.com/office/drawing/2014/main" xmlns=""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1" name="147 CuadroTexto">
          <a:extLst>
            <a:ext uri="{FF2B5EF4-FFF2-40B4-BE49-F238E27FC236}">
              <a16:creationId xmlns:a16="http://schemas.microsoft.com/office/drawing/2014/main" xmlns=""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2" name="148 CuadroTexto">
          <a:extLst>
            <a:ext uri="{FF2B5EF4-FFF2-40B4-BE49-F238E27FC236}">
              <a16:creationId xmlns:a16="http://schemas.microsoft.com/office/drawing/2014/main" xmlns=""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3" name="149 CuadroTexto">
          <a:extLst>
            <a:ext uri="{FF2B5EF4-FFF2-40B4-BE49-F238E27FC236}">
              <a16:creationId xmlns:a16="http://schemas.microsoft.com/office/drawing/2014/main" xmlns=""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4" name="150 CuadroTexto">
          <a:extLst>
            <a:ext uri="{FF2B5EF4-FFF2-40B4-BE49-F238E27FC236}">
              <a16:creationId xmlns:a16="http://schemas.microsoft.com/office/drawing/2014/main" xmlns=""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5" name="151 CuadroTexto">
          <a:extLst>
            <a:ext uri="{FF2B5EF4-FFF2-40B4-BE49-F238E27FC236}">
              <a16:creationId xmlns:a16="http://schemas.microsoft.com/office/drawing/2014/main" xmlns=""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6" name="152 CuadroTexto">
          <a:extLst>
            <a:ext uri="{FF2B5EF4-FFF2-40B4-BE49-F238E27FC236}">
              <a16:creationId xmlns:a16="http://schemas.microsoft.com/office/drawing/2014/main" xmlns=""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7" name="153 CuadroTexto">
          <a:extLst>
            <a:ext uri="{FF2B5EF4-FFF2-40B4-BE49-F238E27FC236}">
              <a16:creationId xmlns:a16="http://schemas.microsoft.com/office/drawing/2014/main" xmlns=""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8" name="154 CuadroTexto">
          <a:extLst>
            <a:ext uri="{FF2B5EF4-FFF2-40B4-BE49-F238E27FC236}">
              <a16:creationId xmlns:a16="http://schemas.microsoft.com/office/drawing/2014/main" xmlns=""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9" name="155 CuadroTexto">
          <a:extLst>
            <a:ext uri="{FF2B5EF4-FFF2-40B4-BE49-F238E27FC236}">
              <a16:creationId xmlns:a16="http://schemas.microsoft.com/office/drawing/2014/main" xmlns=""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0" name="156 CuadroTexto">
          <a:extLst>
            <a:ext uri="{FF2B5EF4-FFF2-40B4-BE49-F238E27FC236}">
              <a16:creationId xmlns:a16="http://schemas.microsoft.com/office/drawing/2014/main" xmlns=""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1" name="157 CuadroTexto">
          <a:extLst>
            <a:ext uri="{FF2B5EF4-FFF2-40B4-BE49-F238E27FC236}">
              <a16:creationId xmlns:a16="http://schemas.microsoft.com/office/drawing/2014/main" xmlns=""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2" name="158 CuadroTexto">
          <a:extLst>
            <a:ext uri="{FF2B5EF4-FFF2-40B4-BE49-F238E27FC236}">
              <a16:creationId xmlns:a16="http://schemas.microsoft.com/office/drawing/2014/main" xmlns=""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3" name="159 CuadroTexto">
          <a:extLst>
            <a:ext uri="{FF2B5EF4-FFF2-40B4-BE49-F238E27FC236}">
              <a16:creationId xmlns:a16="http://schemas.microsoft.com/office/drawing/2014/main" xmlns=""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4" name="160 CuadroTexto">
          <a:extLst>
            <a:ext uri="{FF2B5EF4-FFF2-40B4-BE49-F238E27FC236}">
              <a16:creationId xmlns:a16="http://schemas.microsoft.com/office/drawing/2014/main" xmlns=""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5" name="161 CuadroTexto">
          <a:extLst>
            <a:ext uri="{FF2B5EF4-FFF2-40B4-BE49-F238E27FC236}">
              <a16:creationId xmlns:a16="http://schemas.microsoft.com/office/drawing/2014/main" xmlns=""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6" name="162 CuadroTexto">
          <a:extLst>
            <a:ext uri="{FF2B5EF4-FFF2-40B4-BE49-F238E27FC236}">
              <a16:creationId xmlns:a16="http://schemas.microsoft.com/office/drawing/2014/main" xmlns=""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7" name="163 CuadroTexto">
          <a:extLst>
            <a:ext uri="{FF2B5EF4-FFF2-40B4-BE49-F238E27FC236}">
              <a16:creationId xmlns:a16="http://schemas.microsoft.com/office/drawing/2014/main" xmlns=""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8" name="164 CuadroTexto">
          <a:extLst>
            <a:ext uri="{FF2B5EF4-FFF2-40B4-BE49-F238E27FC236}">
              <a16:creationId xmlns:a16="http://schemas.microsoft.com/office/drawing/2014/main" xmlns=""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9" name="165 CuadroTexto">
          <a:extLst>
            <a:ext uri="{FF2B5EF4-FFF2-40B4-BE49-F238E27FC236}">
              <a16:creationId xmlns:a16="http://schemas.microsoft.com/office/drawing/2014/main" xmlns=""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0" name="166 CuadroTexto">
          <a:extLst>
            <a:ext uri="{FF2B5EF4-FFF2-40B4-BE49-F238E27FC236}">
              <a16:creationId xmlns:a16="http://schemas.microsoft.com/office/drawing/2014/main" xmlns=""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1" name="167 CuadroTexto">
          <a:extLst>
            <a:ext uri="{FF2B5EF4-FFF2-40B4-BE49-F238E27FC236}">
              <a16:creationId xmlns:a16="http://schemas.microsoft.com/office/drawing/2014/main" xmlns=""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2" name="168 CuadroTexto">
          <a:extLst>
            <a:ext uri="{FF2B5EF4-FFF2-40B4-BE49-F238E27FC236}">
              <a16:creationId xmlns:a16="http://schemas.microsoft.com/office/drawing/2014/main" xmlns=""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3" name="169 CuadroTexto">
          <a:extLst>
            <a:ext uri="{FF2B5EF4-FFF2-40B4-BE49-F238E27FC236}">
              <a16:creationId xmlns:a16="http://schemas.microsoft.com/office/drawing/2014/main" xmlns=""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4" name="170 CuadroTexto">
          <a:extLst>
            <a:ext uri="{FF2B5EF4-FFF2-40B4-BE49-F238E27FC236}">
              <a16:creationId xmlns:a16="http://schemas.microsoft.com/office/drawing/2014/main" xmlns=""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5" name="171 CuadroTexto">
          <a:extLst>
            <a:ext uri="{FF2B5EF4-FFF2-40B4-BE49-F238E27FC236}">
              <a16:creationId xmlns:a16="http://schemas.microsoft.com/office/drawing/2014/main" xmlns=""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6" name="172 CuadroTexto">
          <a:extLst>
            <a:ext uri="{FF2B5EF4-FFF2-40B4-BE49-F238E27FC236}">
              <a16:creationId xmlns:a16="http://schemas.microsoft.com/office/drawing/2014/main" xmlns=""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7" name="173 CuadroTexto">
          <a:extLst>
            <a:ext uri="{FF2B5EF4-FFF2-40B4-BE49-F238E27FC236}">
              <a16:creationId xmlns:a16="http://schemas.microsoft.com/office/drawing/2014/main" xmlns=""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8" name="174 CuadroTexto">
          <a:extLst>
            <a:ext uri="{FF2B5EF4-FFF2-40B4-BE49-F238E27FC236}">
              <a16:creationId xmlns:a16="http://schemas.microsoft.com/office/drawing/2014/main" xmlns=""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9" name="175 CuadroTexto">
          <a:extLst>
            <a:ext uri="{FF2B5EF4-FFF2-40B4-BE49-F238E27FC236}">
              <a16:creationId xmlns:a16="http://schemas.microsoft.com/office/drawing/2014/main" xmlns=""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0" name="176 CuadroTexto">
          <a:extLst>
            <a:ext uri="{FF2B5EF4-FFF2-40B4-BE49-F238E27FC236}">
              <a16:creationId xmlns:a16="http://schemas.microsoft.com/office/drawing/2014/main" xmlns=""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1" name="177 CuadroTexto">
          <a:extLst>
            <a:ext uri="{FF2B5EF4-FFF2-40B4-BE49-F238E27FC236}">
              <a16:creationId xmlns:a16="http://schemas.microsoft.com/office/drawing/2014/main" xmlns=""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2" name="178 CuadroTexto">
          <a:extLst>
            <a:ext uri="{FF2B5EF4-FFF2-40B4-BE49-F238E27FC236}">
              <a16:creationId xmlns:a16="http://schemas.microsoft.com/office/drawing/2014/main" xmlns=""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3" name="179 CuadroTexto">
          <a:extLst>
            <a:ext uri="{FF2B5EF4-FFF2-40B4-BE49-F238E27FC236}">
              <a16:creationId xmlns:a16="http://schemas.microsoft.com/office/drawing/2014/main" xmlns=""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4" name="180 CuadroTexto">
          <a:extLst>
            <a:ext uri="{FF2B5EF4-FFF2-40B4-BE49-F238E27FC236}">
              <a16:creationId xmlns:a16="http://schemas.microsoft.com/office/drawing/2014/main" xmlns=""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5" name="181 CuadroTexto">
          <a:extLst>
            <a:ext uri="{FF2B5EF4-FFF2-40B4-BE49-F238E27FC236}">
              <a16:creationId xmlns:a16="http://schemas.microsoft.com/office/drawing/2014/main" xmlns=""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6" name="182 CuadroTexto">
          <a:extLst>
            <a:ext uri="{FF2B5EF4-FFF2-40B4-BE49-F238E27FC236}">
              <a16:creationId xmlns:a16="http://schemas.microsoft.com/office/drawing/2014/main" xmlns=""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7" name="183 CuadroTexto">
          <a:extLst>
            <a:ext uri="{FF2B5EF4-FFF2-40B4-BE49-F238E27FC236}">
              <a16:creationId xmlns:a16="http://schemas.microsoft.com/office/drawing/2014/main" xmlns=""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8" name="184 CuadroTexto">
          <a:extLst>
            <a:ext uri="{FF2B5EF4-FFF2-40B4-BE49-F238E27FC236}">
              <a16:creationId xmlns:a16="http://schemas.microsoft.com/office/drawing/2014/main" xmlns=""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9" name="185 CuadroTexto">
          <a:extLst>
            <a:ext uri="{FF2B5EF4-FFF2-40B4-BE49-F238E27FC236}">
              <a16:creationId xmlns:a16="http://schemas.microsoft.com/office/drawing/2014/main" xmlns=""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0" name="186 CuadroTexto">
          <a:extLst>
            <a:ext uri="{FF2B5EF4-FFF2-40B4-BE49-F238E27FC236}">
              <a16:creationId xmlns:a16="http://schemas.microsoft.com/office/drawing/2014/main" xmlns=""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1" name="187 CuadroTexto">
          <a:extLst>
            <a:ext uri="{FF2B5EF4-FFF2-40B4-BE49-F238E27FC236}">
              <a16:creationId xmlns:a16="http://schemas.microsoft.com/office/drawing/2014/main" xmlns=""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2" name="188 CuadroTexto">
          <a:extLst>
            <a:ext uri="{FF2B5EF4-FFF2-40B4-BE49-F238E27FC236}">
              <a16:creationId xmlns:a16="http://schemas.microsoft.com/office/drawing/2014/main" xmlns=""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3" name="189 CuadroTexto">
          <a:extLst>
            <a:ext uri="{FF2B5EF4-FFF2-40B4-BE49-F238E27FC236}">
              <a16:creationId xmlns:a16="http://schemas.microsoft.com/office/drawing/2014/main" xmlns=""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4" name="190 CuadroTexto">
          <a:extLst>
            <a:ext uri="{FF2B5EF4-FFF2-40B4-BE49-F238E27FC236}">
              <a16:creationId xmlns:a16="http://schemas.microsoft.com/office/drawing/2014/main" xmlns=""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5" name="191 CuadroTexto">
          <a:extLst>
            <a:ext uri="{FF2B5EF4-FFF2-40B4-BE49-F238E27FC236}">
              <a16:creationId xmlns:a16="http://schemas.microsoft.com/office/drawing/2014/main" xmlns=""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6" name="192 CuadroTexto">
          <a:extLst>
            <a:ext uri="{FF2B5EF4-FFF2-40B4-BE49-F238E27FC236}">
              <a16:creationId xmlns:a16="http://schemas.microsoft.com/office/drawing/2014/main" xmlns=""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7" name="193 CuadroTexto">
          <a:extLst>
            <a:ext uri="{FF2B5EF4-FFF2-40B4-BE49-F238E27FC236}">
              <a16:creationId xmlns:a16="http://schemas.microsoft.com/office/drawing/2014/main" xmlns=""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8" name="194 CuadroTexto">
          <a:extLst>
            <a:ext uri="{FF2B5EF4-FFF2-40B4-BE49-F238E27FC236}">
              <a16:creationId xmlns:a16="http://schemas.microsoft.com/office/drawing/2014/main" xmlns=""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9" name="195 CuadroTexto">
          <a:extLst>
            <a:ext uri="{FF2B5EF4-FFF2-40B4-BE49-F238E27FC236}">
              <a16:creationId xmlns:a16="http://schemas.microsoft.com/office/drawing/2014/main" xmlns=""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0" name="196 CuadroTexto">
          <a:extLst>
            <a:ext uri="{FF2B5EF4-FFF2-40B4-BE49-F238E27FC236}">
              <a16:creationId xmlns:a16="http://schemas.microsoft.com/office/drawing/2014/main" xmlns=""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1" name="197 CuadroTexto">
          <a:extLst>
            <a:ext uri="{FF2B5EF4-FFF2-40B4-BE49-F238E27FC236}">
              <a16:creationId xmlns:a16="http://schemas.microsoft.com/office/drawing/2014/main" xmlns=""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2" name="198 CuadroTexto">
          <a:extLst>
            <a:ext uri="{FF2B5EF4-FFF2-40B4-BE49-F238E27FC236}">
              <a16:creationId xmlns:a16="http://schemas.microsoft.com/office/drawing/2014/main" xmlns=""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3" name="199 CuadroTexto">
          <a:extLst>
            <a:ext uri="{FF2B5EF4-FFF2-40B4-BE49-F238E27FC236}">
              <a16:creationId xmlns:a16="http://schemas.microsoft.com/office/drawing/2014/main" xmlns=""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4" name="200 CuadroTexto">
          <a:extLst>
            <a:ext uri="{FF2B5EF4-FFF2-40B4-BE49-F238E27FC236}">
              <a16:creationId xmlns:a16="http://schemas.microsoft.com/office/drawing/2014/main" xmlns=""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5" name="201 CuadroTexto">
          <a:extLst>
            <a:ext uri="{FF2B5EF4-FFF2-40B4-BE49-F238E27FC236}">
              <a16:creationId xmlns:a16="http://schemas.microsoft.com/office/drawing/2014/main" xmlns=""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6" name="202 CuadroTexto">
          <a:extLst>
            <a:ext uri="{FF2B5EF4-FFF2-40B4-BE49-F238E27FC236}">
              <a16:creationId xmlns:a16="http://schemas.microsoft.com/office/drawing/2014/main" xmlns=""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7" name="203 CuadroTexto">
          <a:extLst>
            <a:ext uri="{FF2B5EF4-FFF2-40B4-BE49-F238E27FC236}">
              <a16:creationId xmlns:a16="http://schemas.microsoft.com/office/drawing/2014/main" xmlns=""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8" name="204 CuadroTexto">
          <a:extLst>
            <a:ext uri="{FF2B5EF4-FFF2-40B4-BE49-F238E27FC236}">
              <a16:creationId xmlns:a16="http://schemas.microsoft.com/office/drawing/2014/main" xmlns=""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9" name="205 CuadroTexto">
          <a:extLst>
            <a:ext uri="{FF2B5EF4-FFF2-40B4-BE49-F238E27FC236}">
              <a16:creationId xmlns:a16="http://schemas.microsoft.com/office/drawing/2014/main" xmlns=""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0" name="206 CuadroTexto">
          <a:extLst>
            <a:ext uri="{FF2B5EF4-FFF2-40B4-BE49-F238E27FC236}">
              <a16:creationId xmlns:a16="http://schemas.microsoft.com/office/drawing/2014/main" xmlns=""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1" name="207 CuadroTexto">
          <a:extLst>
            <a:ext uri="{FF2B5EF4-FFF2-40B4-BE49-F238E27FC236}">
              <a16:creationId xmlns:a16="http://schemas.microsoft.com/office/drawing/2014/main" xmlns=""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2" name="208 CuadroTexto">
          <a:extLst>
            <a:ext uri="{FF2B5EF4-FFF2-40B4-BE49-F238E27FC236}">
              <a16:creationId xmlns:a16="http://schemas.microsoft.com/office/drawing/2014/main" xmlns=""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3" name="209 CuadroTexto">
          <a:extLst>
            <a:ext uri="{FF2B5EF4-FFF2-40B4-BE49-F238E27FC236}">
              <a16:creationId xmlns:a16="http://schemas.microsoft.com/office/drawing/2014/main" xmlns=""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4" name="210 CuadroTexto">
          <a:extLst>
            <a:ext uri="{FF2B5EF4-FFF2-40B4-BE49-F238E27FC236}">
              <a16:creationId xmlns:a16="http://schemas.microsoft.com/office/drawing/2014/main" xmlns=""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5" name="211 CuadroTexto">
          <a:extLst>
            <a:ext uri="{FF2B5EF4-FFF2-40B4-BE49-F238E27FC236}">
              <a16:creationId xmlns:a16="http://schemas.microsoft.com/office/drawing/2014/main" xmlns=""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6" name="212 CuadroTexto">
          <a:extLst>
            <a:ext uri="{FF2B5EF4-FFF2-40B4-BE49-F238E27FC236}">
              <a16:creationId xmlns:a16="http://schemas.microsoft.com/office/drawing/2014/main" xmlns=""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7" name="213 CuadroTexto">
          <a:extLst>
            <a:ext uri="{FF2B5EF4-FFF2-40B4-BE49-F238E27FC236}">
              <a16:creationId xmlns:a16="http://schemas.microsoft.com/office/drawing/2014/main" xmlns=""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8" name="214 CuadroTexto">
          <a:extLst>
            <a:ext uri="{FF2B5EF4-FFF2-40B4-BE49-F238E27FC236}">
              <a16:creationId xmlns:a16="http://schemas.microsoft.com/office/drawing/2014/main" xmlns=""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9" name="215 CuadroTexto">
          <a:extLst>
            <a:ext uri="{FF2B5EF4-FFF2-40B4-BE49-F238E27FC236}">
              <a16:creationId xmlns:a16="http://schemas.microsoft.com/office/drawing/2014/main" xmlns=""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0" name="216 CuadroTexto">
          <a:extLst>
            <a:ext uri="{FF2B5EF4-FFF2-40B4-BE49-F238E27FC236}">
              <a16:creationId xmlns:a16="http://schemas.microsoft.com/office/drawing/2014/main" xmlns=""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1" name="217 CuadroTexto">
          <a:extLst>
            <a:ext uri="{FF2B5EF4-FFF2-40B4-BE49-F238E27FC236}">
              <a16:creationId xmlns:a16="http://schemas.microsoft.com/office/drawing/2014/main" xmlns=""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2" name="218 CuadroTexto">
          <a:extLst>
            <a:ext uri="{FF2B5EF4-FFF2-40B4-BE49-F238E27FC236}">
              <a16:creationId xmlns:a16="http://schemas.microsoft.com/office/drawing/2014/main" xmlns=""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3" name="219 CuadroTexto">
          <a:extLst>
            <a:ext uri="{FF2B5EF4-FFF2-40B4-BE49-F238E27FC236}">
              <a16:creationId xmlns:a16="http://schemas.microsoft.com/office/drawing/2014/main" xmlns=""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4" name="220 CuadroTexto">
          <a:extLst>
            <a:ext uri="{FF2B5EF4-FFF2-40B4-BE49-F238E27FC236}">
              <a16:creationId xmlns:a16="http://schemas.microsoft.com/office/drawing/2014/main" xmlns=""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5" name="221 CuadroTexto">
          <a:extLst>
            <a:ext uri="{FF2B5EF4-FFF2-40B4-BE49-F238E27FC236}">
              <a16:creationId xmlns:a16="http://schemas.microsoft.com/office/drawing/2014/main" xmlns=""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6" name="222 CuadroTexto">
          <a:extLst>
            <a:ext uri="{FF2B5EF4-FFF2-40B4-BE49-F238E27FC236}">
              <a16:creationId xmlns:a16="http://schemas.microsoft.com/office/drawing/2014/main" xmlns=""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7" name="223 CuadroTexto">
          <a:extLst>
            <a:ext uri="{FF2B5EF4-FFF2-40B4-BE49-F238E27FC236}">
              <a16:creationId xmlns:a16="http://schemas.microsoft.com/office/drawing/2014/main" xmlns=""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8" name="224 CuadroTexto">
          <a:extLst>
            <a:ext uri="{FF2B5EF4-FFF2-40B4-BE49-F238E27FC236}">
              <a16:creationId xmlns:a16="http://schemas.microsoft.com/office/drawing/2014/main" xmlns=""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9" name="225 CuadroTexto">
          <a:extLst>
            <a:ext uri="{FF2B5EF4-FFF2-40B4-BE49-F238E27FC236}">
              <a16:creationId xmlns:a16="http://schemas.microsoft.com/office/drawing/2014/main" xmlns=""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0" name="226 CuadroTexto">
          <a:extLst>
            <a:ext uri="{FF2B5EF4-FFF2-40B4-BE49-F238E27FC236}">
              <a16:creationId xmlns:a16="http://schemas.microsoft.com/office/drawing/2014/main" xmlns=""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1" name="227 CuadroTexto">
          <a:extLst>
            <a:ext uri="{FF2B5EF4-FFF2-40B4-BE49-F238E27FC236}">
              <a16:creationId xmlns:a16="http://schemas.microsoft.com/office/drawing/2014/main" xmlns=""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2" name="228 CuadroTexto">
          <a:extLst>
            <a:ext uri="{FF2B5EF4-FFF2-40B4-BE49-F238E27FC236}">
              <a16:creationId xmlns:a16="http://schemas.microsoft.com/office/drawing/2014/main" xmlns=""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3" name="229 CuadroTexto">
          <a:extLst>
            <a:ext uri="{FF2B5EF4-FFF2-40B4-BE49-F238E27FC236}">
              <a16:creationId xmlns:a16="http://schemas.microsoft.com/office/drawing/2014/main" xmlns=""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4" name="230 CuadroTexto">
          <a:extLst>
            <a:ext uri="{FF2B5EF4-FFF2-40B4-BE49-F238E27FC236}">
              <a16:creationId xmlns:a16="http://schemas.microsoft.com/office/drawing/2014/main" xmlns=""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5" name="231 CuadroTexto">
          <a:extLst>
            <a:ext uri="{FF2B5EF4-FFF2-40B4-BE49-F238E27FC236}">
              <a16:creationId xmlns:a16="http://schemas.microsoft.com/office/drawing/2014/main" xmlns=""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6" name="232 CuadroTexto">
          <a:extLst>
            <a:ext uri="{FF2B5EF4-FFF2-40B4-BE49-F238E27FC236}">
              <a16:creationId xmlns:a16="http://schemas.microsoft.com/office/drawing/2014/main" xmlns=""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7" name="233 CuadroTexto">
          <a:extLst>
            <a:ext uri="{FF2B5EF4-FFF2-40B4-BE49-F238E27FC236}">
              <a16:creationId xmlns:a16="http://schemas.microsoft.com/office/drawing/2014/main" xmlns=""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8" name="234 CuadroTexto">
          <a:extLst>
            <a:ext uri="{FF2B5EF4-FFF2-40B4-BE49-F238E27FC236}">
              <a16:creationId xmlns:a16="http://schemas.microsoft.com/office/drawing/2014/main" xmlns=""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9" name="235 CuadroTexto">
          <a:extLst>
            <a:ext uri="{FF2B5EF4-FFF2-40B4-BE49-F238E27FC236}">
              <a16:creationId xmlns:a16="http://schemas.microsoft.com/office/drawing/2014/main" xmlns=""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0" name="236 CuadroTexto">
          <a:extLst>
            <a:ext uri="{FF2B5EF4-FFF2-40B4-BE49-F238E27FC236}">
              <a16:creationId xmlns:a16="http://schemas.microsoft.com/office/drawing/2014/main" xmlns=""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1" name="237 CuadroTexto">
          <a:extLst>
            <a:ext uri="{FF2B5EF4-FFF2-40B4-BE49-F238E27FC236}">
              <a16:creationId xmlns:a16="http://schemas.microsoft.com/office/drawing/2014/main" xmlns=""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2" name="238 CuadroTexto">
          <a:extLst>
            <a:ext uri="{FF2B5EF4-FFF2-40B4-BE49-F238E27FC236}">
              <a16:creationId xmlns:a16="http://schemas.microsoft.com/office/drawing/2014/main" xmlns=""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3" name="239 CuadroTexto">
          <a:extLst>
            <a:ext uri="{FF2B5EF4-FFF2-40B4-BE49-F238E27FC236}">
              <a16:creationId xmlns:a16="http://schemas.microsoft.com/office/drawing/2014/main" xmlns=""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4" name="240 CuadroTexto">
          <a:extLst>
            <a:ext uri="{FF2B5EF4-FFF2-40B4-BE49-F238E27FC236}">
              <a16:creationId xmlns:a16="http://schemas.microsoft.com/office/drawing/2014/main" xmlns=""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5" name="241 CuadroTexto">
          <a:extLst>
            <a:ext uri="{FF2B5EF4-FFF2-40B4-BE49-F238E27FC236}">
              <a16:creationId xmlns:a16="http://schemas.microsoft.com/office/drawing/2014/main" xmlns=""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6" name="242 CuadroTexto">
          <a:extLst>
            <a:ext uri="{FF2B5EF4-FFF2-40B4-BE49-F238E27FC236}">
              <a16:creationId xmlns:a16="http://schemas.microsoft.com/office/drawing/2014/main" xmlns=""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7" name="243 CuadroTexto">
          <a:extLst>
            <a:ext uri="{FF2B5EF4-FFF2-40B4-BE49-F238E27FC236}">
              <a16:creationId xmlns:a16="http://schemas.microsoft.com/office/drawing/2014/main" xmlns=""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8" name="244 CuadroTexto">
          <a:extLst>
            <a:ext uri="{FF2B5EF4-FFF2-40B4-BE49-F238E27FC236}">
              <a16:creationId xmlns:a16="http://schemas.microsoft.com/office/drawing/2014/main" xmlns=""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9" name="245 CuadroTexto">
          <a:extLst>
            <a:ext uri="{FF2B5EF4-FFF2-40B4-BE49-F238E27FC236}">
              <a16:creationId xmlns:a16="http://schemas.microsoft.com/office/drawing/2014/main" xmlns=""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0" name="246 CuadroTexto">
          <a:extLst>
            <a:ext uri="{FF2B5EF4-FFF2-40B4-BE49-F238E27FC236}">
              <a16:creationId xmlns:a16="http://schemas.microsoft.com/office/drawing/2014/main" xmlns=""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1" name="247 CuadroTexto">
          <a:extLst>
            <a:ext uri="{FF2B5EF4-FFF2-40B4-BE49-F238E27FC236}">
              <a16:creationId xmlns:a16="http://schemas.microsoft.com/office/drawing/2014/main" xmlns=""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2" name="248 CuadroTexto">
          <a:extLst>
            <a:ext uri="{FF2B5EF4-FFF2-40B4-BE49-F238E27FC236}">
              <a16:creationId xmlns:a16="http://schemas.microsoft.com/office/drawing/2014/main" xmlns=""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3" name="249 CuadroTexto">
          <a:extLst>
            <a:ext uri="{FF2B5EF4-FFF2-40B4-BE49-F238E27FC236}">
              <a16:creationId xmlns:a16="http://schemas.microsoft.com/office/drawing/2014/main" xmlns=""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4" name="250 CuadroTexto">
          <a:extLst>
            <a:ext uri="{FF2B5EF4-FFF2-40B4-BE49-F238E27FC236}">
              <a16:creationId xmlns:a16="http://schemas.microsoft.com/office/drawing/2014/main" xmlns=""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5" name="251 CuadroTexto">
          <a:extLst>
            <a:ext uri="{FF2B5EF4-FFF2-40B4-BE49-F238E27FC236}">
              <a16:creationId xmlns:a16="http://schemas.microsoft.com/office/drawing/2014/main" xmlns=""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6" name="252 CuadroTexto">
          <a:extLst>
            <a:ext uri="{FF2B5EF4-FFF2-40B4-BE49-F238E27FC236}">
              <a16:creationId xmlns:a16="http://schemas.microsoft.com/office/drawing/2014/main" xmlns=""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7" name="253 CuadroTexto">
          <a:extLst>
            <a:ext uri="{FF2B5EF4-FFF2-40B4-BE49-F238E27FC236}">
              <a16:creationId xmlns:a16="http://schemas.microsoft.com/office/drawing/2014/main" xmlns=""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8" name="254 CuadroTexto">
          <a:extLst>
            <a:ext uri="{FF2B5EF4-FFF2-40B4-BE49-F238E27FC236}">
              <a16:creationId xmlns:a16="http://schemas.microsoft.com/office/drawing/2014/main" xmlns=""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9" name="255 CuadroTexto">
          <a:extLst>
            <a:ext uri="{FF2B5EF4-FFF2-40B4-BE49-F238E27FC236}">
              <a16:creationId xmlns:a16="http://schemas.microsoft.com/office/drawing/2014/main" xmlns=""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0" name="256 CuadroTexto">
          <a:extLst>
            <a:ext uri="{FF2B5EF4-FFF2-40B4-BE49-F238E27FC236}">
              <a16:creationId xmlns:a16="http://schemas.microsoft.com/office/drawing/2014/main" xmlns=""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1" name="257 CuadroTexto">
          <a:extLst>
            <a:ext uri="{FF2B5EF4-FFF2-40B4-BE49-F238E27FC236}">
              <a16:creationId xmlns:a16="http://schemas.microsoft.com/office/drawing/2014/main" xmlns=""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2" name="258 CuadroTexto">
          <a:extLst>
            <a:ext uri="{FF2B5EF4-FFF2-40B4-BE49-F238E27FC236}">
              <a16:creationId xmlns:a16="http://schemas.microsoft.com/office/drawing/2014/main" xmlns=""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3" name="259 CuadroTexto">
          <a:extLst>
            <a:ext uri="{FF2B5EF4-FFF2-40B4-BE49-F238E27FC236}">
              <a16:creationId xmlns:a16="http://schemas.microsoft.com/office/drawing/2014/main" xmlns=""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4" name="260 CuadroTexto">
          <a:extLst>
            <a:ext uri="{FF2B5EF4-FFF2-40B4-BE49-F238E27FC236}">
              <a16:creationId xmlns:a16="http://schemas.microsoft.com/office/drawing/2014/main" xmlns=""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5" name="261 CuadroTexto">
          <a:extLst>
            <a:ext uri="{FF2B5EF4-FFF2-40B4-BE49-F238E27FC236}">
              <a16:creationId xmlns:a16="http://schemas.microsoft.com/office/drawing/2014/main" xmlns=""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6" name="262 CuadroTexto">
          <a:extLst>
            <a:ext uri="{FF2B5EF4-FFF2-40B4-BE49-F238E27FC236}">
              <a16:creationId xmlns:a16="http://schemas.microsoft.com/office/drawing/2014/main" xmlns=""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7" name="263 CuadroTexto">
          <a:extLst>
            <a:ext uri="{FF2B5EF4-FFF2-40B4-BE49-F238E27FC236}">
              <a16:creationId xmlns:a16="http://schemas.microsoft.com/office/drawing/2014/main" xmlns=""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8" name="264 CuadroTexto">
          <a:extLst>
            <a:ext uri="{FF2B5EF4-FFF2-40B4-BE49-F238E27FC236}">
              <a16:creationId xmlns:a16="http://schemas.microsoft.com/office/drawing/2014/main" xmlns=""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9" name="265 CuadroTexto">
          <a:extLst>
            <a:ext uri="{FF2B5EF4-FFF2-40B4-BE49-F238E27FC236}">
              <a16:creationId xmlns:a16="http://schemas.microsoft.com/office/drawing/2014/main" xmlns=""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0" name="266 CuadroTexto">
          <a:extLst>
            <a:ext uri="{FF2B5EF4-FFF2-40B4-BE49-F238E27FC236}">
              <a16:creationId xmlns:a16="http://schemas.microsoft.com/office/drawing/2014/main" xmlns=""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1" name="267 CuadroTexto">
          <a:extLst>
            <a:ext uri="{FF2B5EF4-FFF2-40B4-BE49-F238E27FC236}">
              <a16:creationId xmlns:a16="http://schemas.microsoft.com/office/drawing/2014/main" xmlns=""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2" name="268 CuadroTexto">
          <a:extLst>
            <a:ext uri="{FF2B5EF4-FFF2-40B4-BE49-F238E27FC236}">
              <a16:creationId xmlns:a16="http://schemas.microsoft.com/office/drawing/2014/main" xmlns="" id="{00000000-0008-0000-2000-000036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3" name="269 CuadroTexto">
          <a:extLst>
            <a:ext uri="{FF2B5EF4-FFF2-40B4-BE49-F238E27FC236}">
              <a16:creationId xmlns:a16="http://schemas.microsoft.com/office/drawing/2014/main" xmlns="" id="{00000000-0008-0000-2000-000037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4" name="270 CuadroTexto">
          <a:extLst>
            <a:ext uri="{FF2B5EF4-FFF2-40B4-BE49-F238E27FC236}">
              <a16:creationId xmlns:a16="http://schemas.microsoft.com/office/drawing/2014/main" xmlns="" id="{00000000-0008-0000-2000-000038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5" name="271 CuadroTexto">
          <a:extLst>
            <a:ext uri="{FF2B5EF4-FFF2-40B4-BE49-F238E27FC236}">
              <a16:creationId xmlns:a16="http://schemas.microsoft.com/office/drawing/2014/main" xmlns="" id="{00000000-0008-0000-2000-000039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6" name="272 CuadroTexto">
          <a:extLst>
            <a:ext uri="{FF2B5EF4-FFF2-40B4-BE49-F238E27FC236}">
              <a16:creationId xmlns:a16="http://schemas.microsoft.com/office/drawing/2014/main" xmlns="" id="{00000000-0008-0000-2000-00003A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7" name="273 CuadroTexto">
          <a:extLst>
            <a:ext uri="{FF2B5EF4-FFF2-40B4-BE49-F238E27FC236}">
              <a16:creationId xmlns:a16="http://schemas.microsoft.com/office/drawing/2014/main" xmlns="" id="{00000000-0008-0000-2000-00003B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8" name="274 CuadroTexto">
          <a:extLst>
            <a:ext uri="{FF2B5EF4-FFF2-40B4-BE49-F238E27FC236}">
              <a16:creationId xmlns:a16="http://schemas.microsoft.com/office/drawing/2014/main" xmlns="" id="{00000000-0008-0000-2000-00003C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9" name="275 CuadroTexto">
          <a:extLst>
            <a:ext uri="{FF2B5EF4-FFF2-40B4-BE49-F238E27FC236}">
              <a16:creationId xmlns:a16="http://schemas.microsoft.com/office/drawing/2014/main" xmlns="" id="{00000000-0008-0000-2000-00003D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0" name="276 CuadroTexto">
          <a:extLst>
            <a:ext uri="{FF2B5EF4-FFF2-40B4-BE49-F238E27FC236}">
              <a16:creationId xmlns:a16="http://schemas.microsoft.com/office/drawing/2014/main" xmlns="" id="{00000000-0008-0000-2000-00003E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1" name="277 CuadroTexto">
          <a:extLst>
            <a:ext uri="{FF2B5EF4-FFF2-40B4-BE49-F238E27FC236}">
              <a16:creationId xmlns:a16="http://schemas.microsoft.com/office/drawing/2014/main" xmlns="" id="{00000000-0008-0000-2000-00003F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2" name="278 CuadroTexto">
          <a:extLst>
            <a:ext uri="{FF2B5EF4-FFF2-40B4-BE49-F238E27FC236}">
              <a16:creationId xmlns:a16="http://schemas.microsoft.com/office/drawing/2014/main" xmlns="" id="{00000000-0008-0000-2000-000040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3" name="279 CuadroTexto">
          <a:extLst>
            <a:ext uri="{FF2B5EF4-FFF2-40B4-BE49-F238E27FC236}">
              <a16:creationId xmlns:a16="http://schemas.microsoft.com/office/drawing/2014/main" xmlns="" id="{00000000-0008-0000-2000-000041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4" name="280 CuadroTexto">
          <a:extLst>
            <a:ext uri="{FF2B5EF4-FFF2-40B4-BE49-F238E27FC236}">
              <a16:creationId xmlns:a16="http://schemas.microsoft.com/office/drawing/2014/main" xmlns="" id="{00000000-0008-0000-2000-000042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5" name="281 CuadroTexto">
          <a:extLst>
            <a:ext uri="{FF2B5EF4-FFF2-40B4-BE49-F238E27FC236}">
              <a16:creationId xmlns:a16="http://schemas.microsoft.com/office/drawing/2014/main" xmlns="" id="{00000000-0008-0000-2000-000043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6" name="282 CuadroTexto">
          <a:extLst>
            <a:ext uri="{FF2B5EF4-FFF2-40B4-BE49-F238E27FC236}">
              <a16:creationId xmlns:a16="http://schemas.microsoft.com/office/drawing/2014/main" xmlns="" id="{00000000-0008-0000-2000-000044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7" name="283 CuadroTexto">
          <a:extLst>
            <a:ext uri="{FF2B5EF4-FFF2-40B4-BE49-F238E27FC236}">
              <a16:creationId xmlns:a16="http://schemas.microsoft.com/office/drawing/2014/main" xmlns="" id="{00000000-0008-0000-2000-000045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8" name="284 CuadroTexto">
          <a:extLst>
            <a:ext uri="{FF2B5EF4-FFF2-40B4-BE49-F238E27FC236}">
              <a16:creationId xmlns:a16="http://schemas.microsoft.com/office/drawing/2014/main" xmlns="" id="{00000000-0008-0000-2000-000046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9" name="285 CuadroTexto">
          <a:extLst>
            <a:ext uri="{FF2B5EF4-FFF2-40B4-BE49-F238E27FC236}">
              <a16:creationId xmlns:a16="http://schemas.microsoft.com/office/drawing/2014/main" xmlns=""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0" name="286 CuadroTexto">
          <a:extLst>
            <a:ext uri="{FF2B5EF4-FFF2-40B4-BE49-F238E27FC236}">
              <a16:creationId xmlns:a16="http://schemas.microsoft.com/office/drawing/2014/main" xmlns=""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1" name="287 CuadroTexto">
          <a:extLst>
            <a:ext uri="{FF2B5EF4-FFF2-40B4-BE49-F238E27FC236}">
              <a16:creationId xmlns:a16="http://schemas.microsoft.com/office/drawing/2014/main" xmlns=""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2" name="288 CuadroTexto">
          <a:extLst>
            <a:ext uri="{FF2B5EF4-FFF2-40B4-BE49-F238E27FC236}">
              <a16:creationId xmlns:a16="http://schemas.microsoft.com/office/drawing/2014/main" xmlns=""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3" name="289 CuadroTexto">
          <a:extLst>
            <a:ext uri="{FF2B5EF4-FFF2-40B4-BE49-F238E27FC236}">
              <a16:creationId xmlns:a16="http://schemas.microsoft.com/office/drawing/2014/main" xmlns=""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4" name="290 CuadroTexto">
          <a:extLst>
            <a:ext uri="{FF2B5EF4-FFF2-40B4-BE49-F238E27FC236}">
              <a16:creationId xmlns:a16="http://schemas.microsoft.com/office/drawing/2014/main" xmlns=""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5" name="291 CuadroTexto">
          <a:extLst>
            <a:ext uri="{FF2B5EF4-FFF2-40B4-BE49-F238E27FC236}">
              <a16:creationId xmlns:a16="http://schemas.microsoft.com/office/drawing/2014/main" xmlns=""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6" name="292 CuadroTexto">
          <a:extLst>
            <a:ext uri="{FF2B5EF4-FFF2-40B4-BE49-F238E27FC236}">
              <a16:creationId xmlns:a16="http://schemas.microsoft.com/office/drawing/2014/main" xmlns=""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7" name="293 CuadroTexto">
          <a:extLst>
            <a:ext uri="{FF2B5EF4-FFF2-40B4-BE49-F238E27FC236}">
              <a16:creationId xmlns:a16="http://schemas.microsoft.com/office/drawing/2014/main" xmlns=""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8" name="294 CuadroTexto">
          <a:extLst>
            <a:ext uri="{FF2B5EF4-FFF2-40B4-BE49-F238E27FC236}">
              <a16:creationId xmlns:a16="http://schemas.microsoft.com/office/drawing/2014/main" xmlns=""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9" name="295 CuadroTexto">
          <a:extLst>
            <a:ext uri="{FF2B5EF4-FFF2-40B4-BE49-F238E27FC236}">
              <a16:creationId xmlns:a16="http://schemas.microsoft.com/office/drawing/2014/main" xmlns=""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0" name="296 CuadroTexto">
          <a:extLst>
            <a:ext uri="{FF2B5EF4-FFF2-40B4-BE49-F238E27FC236}">
              <a16:creationId xmlns:a16="http://schemas.microsoft.com/office/drawing/2014/main" xmlns=""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1" name="298 CuadroTexto">
          <a:extLst>
            <a:ext uri="{FF2B5EF4-FFF2-40B4-BE49-F238E27FC236}">
              <a16:creationId xmlns:a16="http://schemas.microsoft.com/office/drawing/2014/main" xmlns="" id="{00000000-0008-0000-2000-000053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2" name="299 CuadroTexto">
          <a:extLst>
            <a:ext uri="{FF2B5EF4-FFF2-40B4-BE49-F238E27FC236}">
              <a16:creationId xmlns:a16="http://schemas.microsoft.com/office/drawing/2014/main" xmlns="" id="{00000000-0008-0000-2000-000054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3" name="300 CuadroTexto">
          <a:extLst>
            <a:ext uri="{FF2B5EF4-FFF2-40B4-BE49-F238E27FC236}">
              <a16:creationId xmlns:a16="http://schemas.microsoft.com/office/drawing/2014/main" xmlns="" id="{00000000-0008-0000-2000-000055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4" name="301 CuadroTexto">
          <a:extLst>
            <a:ext uri="{FF2B5EF4-FFF2-40B4-BE49-F238E27FC236}">
              <a16:creationId xmlns:a16="http://schemas.microsoft.com/office/drawing/2014/main" xmlns="" id="{00000000-0008-0000-2000-000056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5" name="302 CuadroTexto">
          <a:extLst>
            <a:ext uri="{FF2B5EF4-FFF2-40B4-BE49-F238E27FC236}">
              <a16:creationId xmlns:a16="http://schemas.microsoft.com/office/drawing/2014/main" xmlns="" id="{00000000-0008-0000-2000-000057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6" name="303 CuadroTexto">
          <a:extLst>
            <a:ext uri="{FF2B5EF4-FFF2-40B4-BE49-F238E27FC236}">
              <a16:creationId xmlns:a16="http://schemas.microsoft.com/office/drawing/2014/main" xmlns="" id="{00000000-0008-0000-2000-000058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7" name="304 CuadroTexto">
          <a:extLst>
            <a:ext uri="{FF2B5EF4-FFF2-40B4-BE49-F238E27FC236}">
              <a16:creationId xmlns:a16="http://schemas.microsoft.com/office/drawing/2014/main" xmlns="" id="{00000000-0008-0000-2000-000059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8" name="305 CuadroTexto">
          <a:extLst>
            <a:ext uri="{FF2B5EF4-FFF2-40B4-BE49-F238E27FC236}">
              <a16:creationId xmlns:a16="http://schemas.microsoft.com/office/drawing/2014/main" xmlns="" id="{00000000-0008-0000-2000-00005A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9" name="452 CuadroTexto">
          <a:extLst>
            <a:ext uri="{FF2B5EF4-FFF2-40B4-BE49-F238E27FC236}">
              <a16:creationId xmlns:a16="http://schemas.microsoft.com/office/drawing/2014/main" xmlns="" id="{00000000-0008-0000-2000-00005B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0" name="17 CuadroTexto">
          <a:extLst>
            <a:ext uri="{FF2B5EF4-FFF2-40B4-BE49-F238E27FC236}">
              <a16:creationId xmlns:a16="http://schemas.microsoft.com/office/drawing/2014/main" xmlns=""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1" name="90 CuadroTexto">
          <a:extLst>
            <a:ext uri="{FF2B5EF4-FFF2-40B4-BE49-F238E27FC236}">
              <a16:creationId xmlns:a16="http://schemas.microsoft.com/office/drawing/2014/main" xmlns="" id="{00000000-0008-0000-2000-00005D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2" name="91 CuadroTexto">
          <a:extLst>
            <a:ext uri="{FF2B5EF4-FFF2-40B4-BE49-F238E27FC236}">
              <a16:creationId xmlns:a16="http://schemas.microsoft.com/office/drawing/2014/main" xmlns="" id="{00000000-0008-0000-2000-00005E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3" name="92 CuadroTexto">
          <a:extLst>
            <a:ext uri="{FF2B5EF4-FFF2-40B4-BE49-F238E27FC236}">
              <a16:creationId xmlns:a16="http://schemas.microsoft.com/office/drawing/2014/main" xmlns="" id="{00000000-0008-0000-2000-00005F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4" name="93 CuadroTexto">
          <a:extLst>
            <a:ext uri="{FF2B5EF4-FFF2-40B4-BE49-F238E27FC236}">
              <a16:creationId xmlns:a16="http://schemas.microsoft.com/office/drawing/2014/main" xmlns="" id="{00000000-0008-0000-2000-000060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5" name="94 CuadroTexto">
          <a:extLst>
            <a:ext uri="{FF2B5EF4-FFF2-40B4-BE49-F238E27FC236}">
              <a16:creationId xmlns:a16="http://schemas.microsoft.com/office/drawing/2014/main" xmlns="" id="{00000000-0008-0000-2000-000061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6" name="95 CuadroTexto">
          <a:extLst>
            <a:ext uri="{FF2B5EF4-FFF2-40B4-BE49-F238E27FC236}">
              <a16:creationId xmlns:a16="http://schemas.microsoft.com/office/drawing/2014/main" xmlns="" id="{00000000-0008-0000-2000-000062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7" name="96 CuadroTexto">
          <a:extLst>
            <a:ext uri="{FF2B5EF4-FFF2-40B4-BE49-F238E27FC236}">
              <a16:creationId xmlns:a16="http://schemas.microsoft.com/office/drawing/2014/main" xmlns="" id="{00000000-0008-0000-2000-000063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8" name="97 CuadroTexto">
          <a:extLst>
            <a:ext uri="{FF2B5EF4-FFF2-40B4-BE49-F238E27FC236}">
              <a16:creationId xmlns:a16="http://schemas.microsoft.com/office/drawing/2014/main" xmlns="" id="{00000000-0008-0000-2000-000064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9" name="98 CuadroTexto">
          <a:extLst>
            <a:ext uri="{FF2B5EF4-FFF2-40B4-BE49-F238E27FC236}">
              <a16:creationId xmlns:a16="http://schemas.microsoft.com/office/drawing/2014/main" xmlns="" id="{00000000-0008-0000-2000-000065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0" name="99 CuadroTexto">
          <a:extLst>
            <a:ext uri="{FF2B5EF4-FFF2-40B4-BE49-F238E27FC236}">
              <a16:creationId xmlns:a16="http://schemas.microsoft.com/office/drawing/2014/main" xmlns="" id="{00000000-0008-0000-2000-000066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1" name="100 CuadroTexto">
          <a:extLst>
            <a:ext uri="{FF2B5EF4-FFF2-40B4-BE49-F238E27FC236}">
              <a16:creationId xmlns:a16="http://schemas.microsoft.com/office/drawing/2014/main" xmlns="" id="{00000000-0008-0000-2000-000067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2" name="101 CuadroTexto">
          <a:extLst>
            <a:ext uri="{FF2B5EF4-FFF2-40B4-BE49-F238E27FC236}">
              <a16:creationId xmlns:a16="http://schemas.microsoft.com/office/drawing/2014/main" xmlns="" id="{00000000-0008-0000-2000-000068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3" name="118 CuadroTexto">
          <a:extLst>
            <a:ext uri="{FF2B5EF4-FFF2-40B4-BE49-F238E27FC236}">
              <a16:creationId xmlns:a16="http://schemas.microsoft.com/office/drawing/2014/main" xmlns=""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4" name="119 CuadroTexto">
          <a:extLst>
            <a:ext uri="{FF2B5EF4-FFF2-40B4-BE49-F238E27FC236}">
              <a16:creationId xmlns:a16="http://schemas.microsoft.com/office/drawing/2014/main" xmlns=""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5" name="120 CuadroTexto">
          <a:extLst>
            <a:ext uri="{FF2B5EF4-FFF2-40B4-BE49-F238E27FC236}">
              <a16:creationId xmlns:a16="http://schemas.microsoft.com/office/drawing/2014/main" xmlns=""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6" name="121 CuadroTexto">
          <a:extLst>
            <a:ext uri="{FF2B5EF4-FFF2-40B4-BE49-F238E27FC236}">
              <a16:creationId xmlns:a16="http://schemas.microsoft.com/office/drawing/2014/main" xmlns=""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7" name="122 CuadroTexto">
          <a:extLst>
            <a:ext uri="{FF2B5EF4-FFF2-40B4-BE49-F238E27FC236}">
              <a16:creationId xmlns:a16="http://schemas.microsoft.com/office/drawing/2014/main" xmlns=""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8" name="123 CuadroTexto">
          <a:extLst>
            <a:ext uri="{FF2B5EF4-FFF2-40B4-BE49-F238E27FC236}">
              <a16:creationId xmlns:a16="http://schemas.microsoft.com/office/drawing/2014/main" xmlns=""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9" name="124 CuadroTexto">
          <a:extLst>
            <a:ext uri="{FF2B5EF4-FFF2-40B4-BE49-F238E27FC236}">
              <a16:creationId xmlns:a16="http://schemas.microsoft.com/office/drawing/2014/main" xmlns=""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0" name="125 CuadroTexto">
          <a:extLst>
            <a:ext uri="{FF2B5EF4-FFF2-40B4-BE49-F238E27FC236}">
              <a16:creationId xmlns:a16="http://schemas.microsoft.com/office/drawing/2014/main" xmlns=""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1" name="143 CuadroTexto">
          <a:extLst>
            <a:ext uri="{FF2B5EF4-FFF2-40B4-BE49-F238E27FC236}">
              <a16:creationId xmlns:a16="http://schemas.microsoft.com/office/drawing/2014/main" xmlns=""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2" name="144 CuadroTexto">
          <a:extLst>
            <a:ext uri="{FF2B5EF4-FFF2-40B4-BE49-F238E27FC236}">
              <a16:creationId xmlns:a16="http://schemas.microsoft.com/office/drawing/2014/main" xmlns=""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3" name="145 CuadroTexto">
          <a:extLst>
            <a:ext uri="{FF2B5EF4-FFF2-40B4-BE49-F238E27FC236}">
              <a16:creationId xmlns:a16="http://schemas.microsoft.com/office/drawing/2014/main" xmlns=""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4" name="146 CuadroTexto">
          <a:extLst>
            <a:ext uri="{FF2B5EF4-FFF2-40B4-BE49-F238E27FC236}">
              <a16:creationId xmlns:a16="http://schemas.microsoft.com/office/drawing/2014/main" xmlns=""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5" name="147 CuadroTexto">
          <a:extLst>
            <a:ext uri="{FF2B5EF4-FFF2-40B4-BE49-F238E27FC236}">
              <a16:creationId xmlns:a16="http://schemas.microsoft.com/office/drawing/2014/main" xmlns=""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6" name="148 CuadroTexto">
          <a:extLst>
            <a:ext uri="{FF2B5EF4-FFF2-40B4-BE49-F238E27FC236}">
              <a16:creationId xmlns:a16="http://schemas.microsoft.com/office/drawing/2014/main" xmlns=""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7" name="149 CuadroTexto">
          <a:extLst>
            <a:ext uri="{FF2B5EF4-FFF2-40B4-BE49-F238E27FC236}">
              <a16:creationId xmlns:a16="http://schemas.microsoft.com/office/drawing/2014/main" xmlns=""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8" name="150 CuadroTexto">
          <a:extLst>
            <a:ext uri="{FF2B5EF4-FFF2-40B4-BE49-F238E27FC236}">
              <a16:creationId xmlns:a16="http://schemas.microsoft.com/office/drawing/2014/main" xmlns=""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9" name="151 CuadroTexto">
          <a:extLst>
            <a:ext uri="{FF2B5EF4-FFF2-40B4-BE49-F238E27FC236}">
              <a16:creationId xmlns:a16="http://schemas.microsoft.com/office/drawing/2014/main" xmlns=""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0" name="152 CuadroTexto">
          <a:extLst>
            <a:ext uri="{FF2B5EF4-FFF2-40B4-BE49-F238E27FC236}">
              <a16:creationId xmlns:a16="http://schemas.microsoft.com/office/drawing/2014/main" xmlns=""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1" name="153 CuadroTexto">
          <a:extLst>
            <a:ext uri="{FF2B5EF4-FFF2-40B4-BE49-F238E27FC236}">
              <a16:creationId xmlns:a16="http://schemas.microsoft.com/office/drawing/2014/main" xmlns=""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2" name="154 CuadroTexto">
          <a:extLst>
            <a:ext uri="{FF2B5EF4-FFF2-40B4-BE49-F238E27FC236}">
              <a16:creationId xmlns:a16="http://schemas.microsoft.com/office/drawing/2014/main" xmlns=""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3" name="155 CuadroTexto">
          <a:extLst>
            <a:ext uri="{FF2B5EF4-FFF2-40B4-BE49-F238E27FC236}">
              <a16:creationId xmlns:a16="http://schemas.microsoft.com/office/drawing/2014/main" xmlns=""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4" name="156 CuadroTexto">
          <a:extLst>
            <a:ext uri="{FF2B5EF4-FFF2-40B4-BE49-F238E27FC236}">
              <a16:creationId xmlns:a16="http://schemas.microsoft.com/office/drawing/2014/main" xmlns=""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5" name="157 CuadroTexto">
          <a:extLst>
            <a:ext uri="{FF2B5EF4-FFF2-40B4-BE49-F238E27FC236}">
              <a16:creationId xmlns:a16="http://schemas.microsoft.com/office/drawing/2014/main" xmlns=""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6" name="158 CuadroTexto">
          <a:extLst>
            <a:ext uri="{FF2B5EF4-FFF2-40B4-BE49-F238E27FC236}">
              <a16:creationId xmlns:a16="http://schemas.microsoft.com/office/drawing/2014/main" xmlns=""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7" name="159 CuadroTexto">
          <a:extLst>
            <a:ext uri="{FF2B5EF4-FFF2-40B4-BE49-F238E27FC236}">
              <a16:creationId xmlns:a16="http://schemas.microsoft.com/office/drawing/2014/main" xmlns=""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8" name="160 CuadroTexto">
          <a:extLst>
            <a:ext uri="{FF2B5EF4-FFF2-40B4-BE49-F238E27FC236}">
              <a16:creationId xmlns:a16="http://schemas.microsoft.com/office/drawing/2014/main" xmlns=""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9" name="161 CuadroTexto">
          <a:extLst>
            <a:ext uri="{FF2B5EF4-FFF2-40B4-BE49-F238E27FC236}">
              <a16:creationId xmlns:a16="http://schemas.microsoft.com/office/drawing/2014/main" xmlns=""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0" name="162 CuadroTexto">
          <a:extLst>
            <a:ext uri="{FF2B5EF4-FFF2-40B4-BE49-F238E27FC236}">
              <a16:creationId xmlns:a16="http://schemas.microsoft.com/office/drawing/2014/main" xmlns=""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1" name="163 CuadroTexto">
          <a:extLst>
            <a:ext uri="{FF2B5EF4-FFF2-40B4-BE49-F238E27FC236}">
              <a16:creationId xmlns:a16="http://schemas.microsoft.com/office/drawing/2014/main" xmlns=""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2" name="164 CuadroTexto">
          <a:extLst>
            <a:ext uri="{FF2B5EF4-FFF2-40B4-BE49-F238E27FC236}">
              <a16:creationId xmlns:a16="http://schemas.microsoft.com/office/drawing/2014/main" xmlns=""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3" name="165 CuadroTexto">
          <a:extLst>
            <a:ext uri="{FF2B5EF4-FFF2-40B4-BE49-F238E27FC236}">
              <a16:creationId xmlns:a16="http://schemas.microsoft.com/office/drawing/2014/main" xmlns=""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4" name="166 CuadroTexto">
          <a:extLst>
            <a:ext uri="{FF2B5EF4-FFF2-40B4-BE49-F238E27FC236}">
              <a16:creationId xmlns:a16="http://schemas.microsoft.com/office/drawing/2014/main" xmlns=""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5" name="167 CuadroTexto">
          <a:extLst>
            <a:ext uri="{FF2B5EF4-FFF2-40B4-BE49-F238E27FC236}">
              <a16:creationId xmlns:a16="http://schemas.microsoft.com/office/drawing/2014/main" xmlns=""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6" name="168 CuadroTexto">
          <a:extLst>
            <a:ext uri="{FF2B5EF4-FFF2-40B4-BE49-F238E27FC236}">
              <a16:creationId xmlns:a16="http://schemas.microsoft.com/office/drawing/2014/main" xmlns=""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7" name="169 CuadroTexto">
          <a:extLst>
            <a:ext uri="{FF2B5EF4-FFF2-40B4-BE49-F238E27FC236}">
              <a16:creationId xmlns:a16="http://schemas.microsoft.com/office/drawing/2014/main" xmlns=""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8" name="170 CuadroTexto">
          <a:extLst>
            <a:ext uri="{FF2B5EF4-FFF2-40B4-BE49-F238E27FC236}">
              <a16:creationId xmlns:a16="http://schemas.microsoft.com/office/drawing/2014/main" xmlns=""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9" name="171 CuadroTexto">
          <a:extLst>
            <a:ext uri="{FF2B5EF4-FFF2-40B4-BE49-F238E27FC236}">
              <a16:creationId xmlns:a16="http://schemas.microsoft.com/office/drawing/2014/main" xmlns=""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0" name="172 CuadroTexto">
          <a:extLst>
            <a:ext uri="{FF2B5EF4-FFF2-40B4-BE49-F238E27FC236}">
              <a16:creationId xmlns:a16="http://schemas.microsoft.com/office/drawing/2014/main" xmlns=""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1" name="173 CuadroTexto">
          <a:extLst>
            <a:ext uri="{FF2B5EF4-FFF2-40B4-BE49-F238E27FC236}">
              <a16:creationId xmlns:a16="http://schemas.microsoft.com/office/drawing/2014/main" xmlns=""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2" name="174 CuadroTexto">
          <a:extLst>
            <a:ext uri="{FF2B5EF4-FFF2-40B4-BE49-F238E27FC236}">
              <a16:creationId xmlns:a16="http://schemas.microsoft.com/office/drawing/2014/main" xmlns=""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3" name="175 CuadroTexto">
          <a:extLst>
            <a:ext uri="{FF2B5EF4-FFF2-40B4-BE49-F238E27FC236}">
              <a16:creationId xmlns:a16="http://schemas.microsoft.com/office/drawing/2014/main" xmlns=""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4" name="176 CuadroTexto">
          <a:extLst>
            <a:ext uri="{FF2B5EF4-FFF2-40B4-BE49-F238E27FC236}">
              <a16:creationId xmlns:a16="http://schemas.microsoft.com/office/drawing/2014/main" xmlns=""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5" name="177 CuadroTexto">
          <a:extLst>
            <a:ext uri="{FF2B5EF4-FFF2-40B4-BE49-F238E27FC236}">
              <a16:creationId xmlns:a16="http://schemas.microsoft.com/office/drawing/2014/main" xmlns=""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6" name="178 CuadroTexto">
          <a:extLst>
            <a:ext uri="{FF2B5EF4-FFF2-40B4-BE49-F238E27FC236}">
              <a16:creationId xmlns:a16="http://schemas.microsoft.com/office/drawing/2014/main" xmlns=""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7" name="179 CuadroTexto">
          <a:extLst>
            <a:ext uri="{FF2B5EF4-FFF2-40B4-BE49-F238E27FC236}">
              <a16:creationId xmlns:a16="http://schemas.microsoft.com/office/drawing/2014/main" xmlns=""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8" name="180 CuadroTexto">
          <a:extLst>
            <a:ext uri="{FF2B5EF4-FFF2-40B4-BE49-F238E27FC236}">
              <a16:creationId xmlns:a16="http://schemas.microsoft.com/office/drawing/2014/main" xmlns=""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9" name="181 CuadroTexto">
          <a:extLst>
            <a:ext uri="{FF2B5EF4-FFF2-40B4-BE49-F238E27FC236}">
              <a16:creationId xmlns:a16="http://schemas.microsoft.com/office/drawing/2014/main" xmlns=""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0" name="182 CuadroTexto">
          <a:extLst>
            <a:ext uri="{FF2B5EF4-FFF2-40B4-BE49-F238E27FC236}">
              <a16:creationId xmlns:a16="http://schemas.microsoft.com/office/drawing/2014/main" xmlns=""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1" name="183 CuadroTexto">
          <a:extLst>
            <a:ext uri="{FF2B5EF4-FFF2-40B4-BE49-F238E27FC236}">
              <a16:creationId xmlns:a16="http://schemas.microsoft.com/office/drawing/2014/main" xmlns=""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2" name="184 CuadroTexto">
          <a:extLst>
            <a:ext uri="{FF2B5EF4-FFF2-40B4-BE49-F238E27FC236}">
              <a16:creationId xmlns:a16="http://schemas.microsoft.com/office/drawing/2014/main" xmlns=""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3" name="185 CuadroTexto">
          <a:extLst>
            <a:ext uri="{FF2B5EF4-FFF2-40B4-BE49-F238E27FC236}">
              <a16:creationId xmlns:a16="http://schemas.microsoft.com/office/drawing/2014/main" xmlns=""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4" name="186 CuadroTexto">
          <a:extLst>
            <a:ext uri="{FF2B5EF4-FFF2-40B4-BE49-F238E27FC236}">
              <a16:creationId xmlns:a16="http://schemas.microsoft.com/office/drawing/2014/main" xmlns=""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5" name="187 CuadroTexto">
          <a:extLst>
            <a:ext uri="{FF2B5EF4-FFF2-40B4-BE49-F238E27FC236}">
              <a16:creationId xmlns:a16="http://schemas.microsoft.com/office/drawing/2014/main" xmlns=""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6" name="188 CuadroTexto">
          <a:extLst>
            <a:ext uri="{FF2B5EF4-FFF2-40B4-BE49-F238E27FC236}">
              <a16:creationId xmlns:a16="http://schemas.microsoft.com/office/drawing/2014/main" xmlns=""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7" name="189 CuadroTexto">
          <a:extLst>
            <a:ext uri="{FF2B5EF4-FFF2-40B4-BE49-F238E27FC236}">
              <a16:creationId xmlns:a16="http://schemas.microsoft.com/office/drawing/2014/main" xmlns=""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8" name="190 CuadroTexto">
          <a:extLst>
            <a:ext uri="{FF2B5EF4-FFF2-40B4-BE49-F238E27FC236}">
              <a16:creationId xmlns:a16="http://schemas.microsoft.com/office/drawing/2014/main" xmlns=""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9" name="191 CuadroTexto">
          <a:extLst>
            <a:ext uri="{FF2B5EF4-FFF2-40B4-BE49-F238E27FC236}">
              <a16:creationId xmlns:a16="http://schemas.microsoft.com/office/drawing/2014/main" xmlns=""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0" name="192 CuadroTexto">
          <a:extLst>
            <a:ext uri="{FF2B5EF4-FFF2-40B4-BE49-F238E27FC236}">
              <a16:creationId xmlns:a16="http://schemas.microsoft.com/office/drawing/2014/main" xmlns=""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1" name="193 CuadroTexto">
          <a:extLst>
            <a:ext uri="{FF2B5EF4-FFF2-40B4-BE49-F238E27FC236}">
              <a16:creationId xmlns:a16="http://schemas.microsoft.com/office/drawing/2014/main" xmlns=""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2" name="194 CuadroTexto">
          <a:extLst>
            <a:ext uri="{FF2B5EF4-FFF2-40B4-BE49-F238E27FC236}">
              <a16:creationId xmlns:a16="http://schemas.microsoft.com/office/drawing/2014/main" xmlns=""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3" name="195 CuadroTexto">
          <a:extLst>
            <a:ext uri="{FF2B5EF4-FFF2-40B4-BE49-F238E27FC236}">
              <a16:creationId xmlns:a16="http://schemas.microsoft.com/office/drawing/2014/main" xmlns=""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4" name="196 CuadroTexto">
          <a:extLst>
            <a:ext uri="{FF2B5EF4-FFF2-40B4-BE49-F238E27FC236}">
              <a16:creationId xmlns:a16="http://schemas.microsoft.com/office/drawing/2014/main" xmlns=""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5" name="197 CuadroTexto">
          <a:extLst>
            <a:ext uri="{FF2B5EF4-FFF2-40B4-BE49-F238E27FC236}">
              <a16:creationId xmlns:a16="http://schemas.microsoft.com/office/drawing/2014/main" xmlns=""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6" name="198 CuadroTexto">
          <a:extLst>
            <a:ext uri="{FF2B5EF4-FFF2-40B4-BE49-F238E27FC236}">
              <a16:creationId xmlns:a16="http://schemas.microsoft.com/office/drawing/2014/main" xmlns=""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7" name="199 CuadroTexto">
          <a:extLst>
            <a:ext uri="{FF2B5EF4-FFF2-40B4-BE49-F238E27FC236}">
              <a16:creationId xmlns:a16="http://schemas.microsoft.com/office/drawing/2014/main" xmlns=""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8" name="200 CuadroTexto">
          <a:extLst>
            <a:ext uri="{FF2B5EF4-FFF2-40B4-BE49-F238E27FC236}">
              <a16:creationId xmlns:a16="http://schemas.microsoft.com/office/drawing/2014/main" xmlns=""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9" name="201 CuadroTexto">
          <a:extLst>
            <a:ext uri="{FF2B5EF4-FFF2-40B4-BE49-F238E27FC236}">
              <a16:creationId xmlns:a16="http://schemas.microsoft.com/office/drawing/2014/main" xmlns=""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0" name="202 CuadroTexto">
          <a:extLst>
            <a:ext uri="{FF2B5EF4-FFF2-40B4-BE49-F238E27FC236}">
              <a16:creationId xmlns:a16="http://schemas.microsoft.com/office/drawing/2014/main" xmlns=""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1" name="203 CuadroTexto">
          <a:extLst>
            <a:ext uri="{FF2B5EF4-FFF2-40B4-BE49-F238E27FC236}">
              <a16:creationId xmlns:a16="http://schemas.microsoft.com/office/drawing/2014/main" xmlns=""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2" name="204 CuadroTexto">
          <a:extLst>
            <a:ext uri="{FF2B5EF4-FFF2-40B4-BE49-F238E27FC236}">
              <a16:creationId xmlns:a16="http://schemas.microsoft.com/office/drawing/2014/main" xmlns=""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3" name="205 CuadroTexto">
          <a:extLst>
            <a:ext uri="{FF2B5EF4-FFF2-40B4-BE49-F238E27FC236}">
              <a16:creationId xmlns:a16="http://schemas.microsoft.com/office/drawing/2014/main" xmlns=""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4" name="206 CuadroTexto">
          <a:extLst>
            <a:ext uri="{FF2B5EF4-FFF2-40B4-BE49-F238E27FC236}">
              <a16:creationId xmlns:a16="http://schemas.microsoft.com/office/drawing/2014/main" xmlns=""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5" name="207 CuadroTexto">
          <a:extLst>
            <a:ext uri="{FF2B5EF4-FFF2-40B4-BE49-F238E27FC236}">
              <a16:creationId xmlns:a16="http://schemas.microsoft.com/office/drawing/2014/main" xmlns=""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6" name="208 CuadroTexto">
          <a:extLst>
            <a:ext uri="{FF2B5EF4-FFF2-40B4-BE49-F238E27FC236}">
              <a16:creationId xmlns:a16="http://schemas.microsoft.com/office/drawing/2014/main" xmlns=""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7" name="209 CuadroTexto">
          <a:extLst>
            <a:ext uri="{FF2B5EF4-FFF2-40B4-BE49-F238E27FC236}">
              <a16:creationId xmlns:a16="http://schemas.microsoft.com/office/drawing/2014/main" xmlns=""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8" name="210 CuadroTexto">
          <a:extLst>
            <a:ext uri="{FF2B5EF4-FFF2-40B4-BE49-F238E27FC236}">
              <a16:creationId xmlns:a16="http://schemas.microsoft.com/office/drawing/2014/main" xmlns=""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9" name="211 CuadroTexto">
          <a:extLst>
            <a:ext uri="{FF2B5EF4-FFF2-40B4-BE49-F238E27FC236}">
              <a16:creationId xmlns:a16="http://schemas.microsoft.com/office/drawing/2014/main" xmlns=""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0" name="212 CuadroTexto">
          <a:extLst>
            <a:ext uri="{FF2B5EF4-FFF2-40B4-BE49-F238E27FC236}">
              <a16:creationId xmlns:a16="http://schemas.microsoft.com/office/drawing/2014/main" xmlns=""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1" name="213 CuadroTexto">
          <a:extLst>
            <a:ext uri="{FF2B5EF4-FFF2-40B4-BE49-F238E27FC236}">
              <a16:creationId xmlns:a16="http://schemas.microsoft.com/office/drawing/2014/main" xmlns=""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2" name="214 CuadroTexto">
          <a:extLst>
            <a:ext uri="{FF2B5EF4-FFF2-40B4-BE49-F238E27FC236}">
              <a16:creationId xmlns:a16="http://schemas.microsoft.com/office/drawing/2014/main" xmlns=""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3" name="215 CuadroTexto">
          <a:extLst>
            <a:ext uri="{FF2B5EF4-FFF2-40B4-BE49-F238E27FC236}">
              <a16:creationId xmlns:a16="http://schemas.microsoft.com/office/drawing/2014/main" xmlns=""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4" name="216 CuadroTexto">
          <a:extLst>
            <a:ext uri="{FF2B5EF4-FFF2-40B4-BE49-F238E27FC236}">
              <a16:creationId xmlns:a16="http://schemas.microsoft.com/office/drawing/2014/main" xmlns=""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5" name="217 CuadroTexto">
          <a:extLst>
            <a:ext uri="{FF2B5EF4-FFF2-40B4-BE49-F238E27FC236}">
              <a16:creationId xmlns:a16="http://schemas.microsoft.com/office/drawing/2014/main" xmlns=""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6" name="218 CuadroTexto">
          <a:extLst>
            <a:ext uri="{FF2B5EF4-FFF2-40B4-BE49-F238E27FC236}">
              <a16:creationId xmlns:a16="http://schemas.microsoft.com/office/drawing/2014/main" xmlns=""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7" name="219 CuadroTexto">
          <a:extLst>
            <a:ext uri="{FF2B5EF4-FFF2-40B4-BE49-F238E27FC236}">
              <a16:creationId xmlns:a16="http://schemas.microsoft.com/office/drawing/2014/main" xmlns=""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8" name="220 CuadroTexto">
          <a:extLst>
            <a:ext uri="{FF2B5EF4-FFF2-40B4-BE49-F238E27FC236}">
              <a16:creationId xmlns:a16="http://schemas.microsoft.com/office/drawing/2014/main" xmlns=""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9" name="221 CuadroTexto">
          <a:extLst>
            <a:ext uri="{FF2B5EF4-FFF2-40B4-BE49-F238E27FC236}">
              <a16:creationId xmlns:a16="http://schemas.microsoft.com/office/drawing/2014/main" xmlns=""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0" name="222 CuadroTexto">
          <a:extLst>
            <a:ext uri="{FF2B5EF4-FFF2-40B4-BE49-F238E27FC236}">
              <a16:creationId xmlns:a16="http://schemas.microsoft.com/office/drawing/2014/main" xmlns=""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1" name="223 CuadroTexto">
          <a:extLst>
            <a:ext uri="{FF2B5EF4-FFF2-40B4-BE49-F238E27FC236}">
              <a16:creationId xmlns:a16="http://schemas.microsoft.com/office/drawing/2014/main" xmlns=""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2" name="224 CuadroTexto">
          <a:extLst>
            <a:ext uri="{FF2B5EF4-FFF2-40B4-BE49-F238E27FC236}">
              <a16:creationId xmlns:a16="http://schemas.microsoft.com/office/drawing/2014/main" xmlns=""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3" name="225 CuadroTexto">
          <a:extLst>
            <a:ext uri="{FF2B5EF4-FFF2-40B4-BE49-F238E27FC236}">
              <a16:creationId xmlns:a16="http://schemas.microsoft.com/office/drawing/2014/main" xmlns=""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4" name="226 CuadroTexto">
          <a:extLst>
            <a:ext uri="{FF2B5EF4-FFF2-40B4-BE49-F238E27FC236}">
              <a16:creationId xmlns:a16="http://schemas.microsoft.com/office/drawing/2014/main" xmlns=""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5" name="227 CuadroTexto">
          <a:extLst>
            <a:ext uri="{FF2B5EF4-FFF2-40B4-BE49-F238E27FC236}">
              <a16:creationId xmlns:a16="http://schemas.microsoft.com/office/drawing/2014/main" xmlns=""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6" name="228 CuadroTexto">
          <a:extLst>
            <a:ext uri="{FF2B5EF4-FFF2-40B4-BE49-F238E27FC236}">
              <a16:creationId xmlns:a16="http://schemas.microsoft.com/office/drawing/2014/main" xmlns=""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7" name="229 CuadroTexto">
          <a:extLst>
            <a:ext uri="{FF2B5EF4-FFF2-40B4-BE49-F238E27FC236}">
              <a16:creationId xmlns:a16="http://schemas.microsoft.com/office/drawing/2014/main" xmlns=""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8" name="230 CuadroTexto">
          <a:extLst>
            <a:ext uri="{FF2B5EF4-FFF2-40B4-BE49-F238E27FC236}">
              <a16:creationId xmlns:a16="http://schemas.microsoft.com/office/drawing/2014/main" xmlns=""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9" name="231 CuadroTexto">
          <a:extLst>
            <a:ext uri="{FF2B5EF4-FFF2-40B4-BE49-F238E27FC236}">
              <a16:creationId xmlns:a16="http://schemas.microsoft.com/office/drawing/2014/main" xmlns=""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0" name="232 CuadroTexto">
          <a:extLst>
            <a:ext uri="{FF2B5EF4-FFF2-40B4-BE49-F238E27FC236}">
              <a16:creationId xmlns:a16="http://schemas.microsoft.com/office/drawing/2014/main" xmlns=""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1" name="233 CuadroTexto">
          <a:extLst>
            <a:ext uri="{FF2B5EF4-FFF2-40B4-BE49-F238E27FC236}">
              <a16:creationId xmlns:a16="http://schemas.microsoft.com/office/drawing/2014/main" xmlns=""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2" name="234 CuadroTexto">
          <a:extLst>
            <a:ext uri="{FF2B5EF4-FFF2-40B4-BE49-F238E27FC236}">
              <a16:creationId xmlns:a16="http://schemas.microsoft.com/office/drawing/2014/main" xmlns=""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3" name="235 CuadroTexto">
          <a:extLst>
            <a:ext uri="{FF2B5EF4-FFF2-40B4-BE49-F238E27FC236}">
              <a16:creationId xmlns:a16="http://schemas.microsoft.com/office/drawing/2014/main" xmlns=""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4" name="236 CuadroTexto">
          <a:extLst>
            <a:ext uri="{FF2B5EF4-FFF2-40B4-BE49-F238E27FC236}">
              <a16:creationId xmlns:a16="http://schemas.microsoft.com/office/drawing/2014/main" xmlns=""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5" name="237 CuadroTexto">
          <a:extLst>
            <a:ext uri="{FF2B5EF4-FFF2-40B4-BE49-F238E27FC236}">
              <a16:creationId xmlns:a16="http://schemas.microsoft.com/office/drawing/2014/main" xmlns=""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6" name="238 CuadroTexto">
          <a:extLst>
            <a:ext uri="{FF2B5EF4-FFF2-40B4-BE49-F238E27FC236}">
              <a16:creationId xmlns:a16="http://schemas.microsoft.com/office/drawing/2014/main" xmlns=""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7" name="239 CuadroTexto">
          <a:extLst>
            <a:ext uri="{FF2B5EF4-FFF2-40B4-BE49-F238E27FC236}">
              <a16:creationId xmlns:a16="http://schemas.microsoft.com/office/drawing/2014/main" xmlns=""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8" name="240 CuadroTexto">
          <a:extLst>
            <a:ext uri="{FF2B5EF4-FFF2-40B4-BE49-F238E27FC236}">
              <a16:creationId xmlns:a16="http://schemas.microsoft.com/office/drawing/2014/main" xmlns=""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9" name="241 CuadroTexto">
          <a:extLst>
            <a:ext uri="{FF2B5EF4-FFF2-40B4-BE49-F238E27FC236}">
              <a16:creationId xmlns:a16="http://schemas.microsoft.com/office/drawing/2014/main" xmlns=""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0" name="242 CuadroTexto">
          <a:extLst>
            <a:ext uri="{FF2B5EF4-FFF2-40B4-BE49-F238E27FC236}">
              <a16:creationId xmlns:a16="http://schemas.microsoft.com/office/drawing/2014/main" xmlns=""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1" name="243 CuadroTexto">
          <a:extLst>
            <a:ext uri="{FF2B5EF4-FFF2-40B4-BE49-F238E27FC236}">
              <a16:creationId xmlns:a16="http://schemas.microsoft.com/office/drawing/2014/main" xmlns=""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2" name="244 CuadroTexto">
          <a:extLst>
            <a:ext uri="{FF2B5EF4-FFF2-40B4-BE49-F238E27FC236}">
              <a16:creationId xmlns:a16="http://schemas.microsoft.com/office/drawing/2014/main" xmlns=""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3" name="245 CuadroTexto">
          <a:extLst>
            <a:ext uri="{FF2B5EF4-FFF2-40B4-BE49-F238E27FC236}">
              <a16:creationId xmlns:a16="http://schemas.microsoft.com/office/drawing/2014/main" xmlns=""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4" name="246 CuadroTexto">
          <a:extLst>
            <a:ext uri="{FF2B5EF4-FFF2-40B4-BE49-F238E27FC236}">
              <a16:creationId xmlns:a16="http://schemas.microsoft.com/office/drawing/2014/main" xmlns=""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5" name="247 CuadroTexto">
          <a:extLst>
            <a:ext uri="{FF2B5EF4-FFF2-40B4-BE49-F238E27FC236}">
              <a16:creationId xmlns:a16="http://schemas.microsoft.com/office/drawing/2014/main" xmlns=""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6" name="248 CuadroTexto">
          <a:extLst>
            <a:ext uri="{FF2B5EF4-FFF2-40B4-BE49-F238E27FC236}">
              <a16:creationId xmlns:a16="http://schemas.microsoft.com/office/drawing/2014/main" xmlns=""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7" name="249 CuadroTexto">
          <a:extLst>
            <a:ext uri="{FF2B5EF4-FFF2-40B4-BE49-F238E27FC236}">
              <a16:creationId xmlns:a16="http://schemas.microsoft.com/office/drawing/2014/main" xmlns=""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8" name="250 CuadroTexto">
          <a:extLst>
            <a:ext uri="{FF2B5EF4-FFF2-40B4-BE49-F238E27FC236}">
              <a16:creationId xmlns:a16="http://schemas.microsoft.com/office/drawing/2014/main" xmlns=""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9" name="251 CuadroTexto">
          <a:extLst>
            <a:ext uri="{FF2B5EF4-FFF2-40B4-BE49-F238E27FC236}">
              <a16:creationId xmlns:a16="http://schemas.microsoft.com/office/drawing/2014/main" xmlns=""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0" name="252 CuadroTexto">
          <a:extLst>
            <a:ext uri="{FF2B5EF4-FFF2-40B4-BE49-F238E27FC236}">
              <a16:creationId xmlns:a16="http://schemas.microsoft.com/office/drawing/2014/main" xmlns=""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1" name="253 CuadroTexto">
          <a:extLst>
            <a:ext uri="{FF2B5EF4-FFF2-40B4-BE49-F238E27FC236}">
              <a16:creationId xmlns:a16="http://schemas.microsoft.com/office/drawing/2014/main" xmlns=""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2" name="254 CuadroTexto">
          <a:extLst>
            <a:ext uri="{FF2B5EF4-FFF2-40B4-BE49-F238E27FC236}">
              <a16:creationId xmlns:a16="http://schemas.microsoft.com/office/drawing/2014/main" xmlns=""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3" name="255 CuadroTexto">
          <a:extLst>
            <a:ext uri="{FF2B5EF4-FFF2-40B4-BE49-F238E27FC236}">
              <a16:creationId xmlns:a16="http://schemas.microsoft.com/office/drawing/2014/main" xmlns=""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4" name="256 CuadroTexto">
          <a:extLst>
            <a:ext uri="{FF2B5EF4-FFF2-40B4-BE49-F238E27FC236}">
              <a16:creationId xmlns:a16="http://schemas.microsoft.com/office/drawing/2014/main" xmlns=""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5" name="257 CuadroTexto">
          <a:extLst>
            <a:ext uri="{FF2B5EF4-FFF2-40B4-BE49-F238E27FC236}">
              <a16:creationId xmlns:a16="http://schemas.microsoft.com/office/drawing/2014/main" xmlns=""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6" name="258 CuadroTexto">
          <a:extLst>
            <a:ext uri="{FF2B5EF4-FFF2-40B4-BE49-F238E27FC236}">
              <a16:creationId xmlns:a16="http://schemas.microsoft.com/office/drawing/2014/main" xmlns=""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7" name="259 CuadroTexto">
          <a:extLst>
            <a:ext uri="{FF2B5EF4-FFF2-40B4-BE49-F238E27FC236}">
              <a16:creationId xmlns:a16="http://schemas.microsoft.com/office/drawing/2014/main" xmlns=""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8" name="260 CuadroTexto">
          <a:extLst>
            <a:ext uri="{FF2B5EF4-FFF2-40B4-BE49-F238E27FC236}">
              <a16:creationId xmlns:a16="http://schemas.microsoft.com/office/drawing/2014/main" xmlns=""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9" name="261 CuadroTexto">
          <a:extLst>
            <a:ext uri="{FF2B5EF4-FFF2-40B4-BE49-F238E27FC236}">
              <a16:creationId xmlns:a16="http://schemas.microsoft.com/office/drawing/2014/main" xmlns=""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0" name="262 CuadroTexto">
          <a:extLst>
            <a:ext uri="{FF2B5EF4-FFF2-40B4-BE49-F238E27FC236}">
              <a16:creationId xmlns:a16="http://schemas.microsoft.com/office/drawing/2014/main" xmlns=""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1" name="263 CuadroTexto">
          <a:extLst>
            <a:ext uri="{FF2B5EF4-FFF2-40B4-BE49-F238E27FC236}">
              <a16:creationId xmlns:a16="http://schemas.microsoft.com/office/drawing/2014/main" xmlns=""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2" name="264 CuadroTexto">
          <a:extLst>
            <a:ext uri="{FF2B5EF4-FFF2-40B4-BE49-F238E27FC236}">
              <a16:creationId xmlns:a16="http://schemas.microsoft.com/office/drawing/2014/main" xmlns=""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3" name="265 CuadroTexto">
          <a:extLst>
            <a:ext uri="{FF2B5EF4-FFF2-40B4-BE49-F238E27FC236}">
              <a16:creationId xmlns:a16="http://schemas.microsoft.com/office/drawing/2014/main" xmlns=""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4" name="266 CuadroTexto">
          <a:extLst>
            <a:ext uri="{FF2B5EF4-FFF2-40B4-BE49-F238E27FC236}">
              <a16:creationId xmlns:a16="http://schemas.microsoft.com/office/drawing/2014/main" xmlns=""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5" name="267 CuadroTexto">
          <a:extLst>
            <a:ext uri="{FF2B5EF4-FFF2-40B4-BE49-F238E27FC236}">
              <a16:creationId xmlns:a16="http://schemas.microsoft.com/office/drawing/2014/main" xmlns=""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6" name="268 CuadroTexto">
          <a:extLst>
            <a:ext uri="{FF2B5EF4-FFF2-40B4-BE49-F238E27FC236}">
              <a16:creationId xmlns:a16="http://schemas.microsoft.com/office/drawing/2014/main" xmlns="" id="{00000000-0008-0000-2000-0000EE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7" name="269 CuadroTexto">
          <a:extLst>
            <a:ext uri="{FF2B5EF4-FFF2-40B4-BE49-F238E27FC236}">
              <a16:creationId xmlns:a16="http://schemas.microsoft.com/office/drawing/2014/main" xmlns="" id="{00000000-0008-0000-2000-0000EF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8" name="270 CuadroTexto">
          <a:extLst>
            <a:ext uri="{FF2B5EF4-FFF2-40B4-BE49-F238E27FC236}">
              <a16:creationId xmlns:a16="http://schemas.microsoft.com/office/drawing/2014/main" xmlns="" id="{00000000-0008-0000-2000-0000F0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9" name="271 CuadroTexto">
          <a:extLst>
            <a:ext uri="{FF2B5EF4-FFF2-40B4-BE49-F238E27FC236}">
              <a16:creationId xmlns:a16="http://schemas.microsoft.com/office/drawing/2014/main" xmlns="" id="{00000000-0008-0000-2000-0000F1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0" name="272 CuadroTexto">
          <a:extLst>
            <a:ext uri="{FF2B5EF4-FFF2-40B4-BE49-F238E27FC236}">
              <a16:creationId xmlns:a16="http://schemas.microsoft.com/office/drawing/2014/main" xmlns="" id="{00000000-0008-0000-2000-0000F2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1" name="273 CuadroTexto">
          <a:extLst>
            <a:ext uri="{FF2B5EF4-FFF2-40B4-BE49-F238E27FC236}">
              <a16:creationId xmlns:a16="http://schemas.microsoft.com/office/drawing/2014/main" xmlns="" id="{00000000-0008-0000-2000-0000F3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2" name="274 CuadroTexto">
          <a:extLst>
            <a:ext uri="{FF2B5EF4-FFF2-40B4-BE49-F238E27FC236}">
              <a16:creationId xmlns:a16="http://schemas.microsoft.com/office/drawing/2014/main" xmlns="" id="{00000000-0008-0000-2000-0000F4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3" name="275 CuadroTexto">
          <a:extLst>
            <a:ext uri="{FF2B5EF4-FFF2-40B4-BE49-F238E27FC236}">
              <a16:creationId xmlns:a16="http://schemas.microsoft.com/office/drawing/2014/main" xmlns="" id="{00000000-0008-0000-2000-0000F5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4" name="276 CuadroTexto">
          <a:extLst>
            <a:ext uri="{FF2B5EF4-FFF2-40B4-BE49-F238E27FC236}">
              <a16:creationId xmlns:a16="http://schemas.microsoft.com/office/drawing/2014/main" xmlns="" id="{00000000-0008-0000-2000-0000F6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5" name="277 CuadroTexto">
          <a:extLst>
            <a:ext uri="{FF2B5EF4-FFF2-40B4-BE49-F238E27FC236}">
              <a16:creationId xmlns:a16="http://schemas.microsoft.com/office/drawing/2014/main" xmlns="" id="{00000000-0008-0000-2000-0000F7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6" name="278 CuadroTexto">
          <a:extLst>
            <a:ext uri="{FF2B5EF4-FFF2-40B4-BE49-F238E27FC236}">
              <a16:creationId xmlns:a16="http://schemas.microsoft.com/office/drawing/2014/main" xmlns="" id="{00000000-0008-0000-2000-0000F8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7" name="279 CuadroTexto">
          <a:extLst>
            <a:ext uri="{FF2B5EF4-FFF2-40B4-BE49-F238E27FC236}">
              <a16:creationId xmlns:a16="http://schemas.microsoft.com/office/drawing/2014/main" xmlns="" id="{00000000-0008-0000-2000-0000F9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8" name="280 CuadroTexto">
          <a:extLst>
            <a:ext uri="{FF2B5EF4-FFF2-40B4-BE49-F238E27FC236}">
              <a16:creationId xmlns:a16="http://schemas.microsoft.com/office/drawing/2014/main" xmlns="" id="{00000000-0008-0000-2000-0000FA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9" name="281 CuadroTexto">
          <a:extLst>
            <a:ext uri="{FF2B5EF4-FFF2-40B4-BE49-F238E27FC236}">
              <a16:creationId xmlns:a16="http://schemas.microsoft.com/office/drawing/2014/main" xmlns="" id="{00000000-0008-0000-2000-0000FB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0" name="282 CuadroTexto">
          <a:extLst>
            <a:ext uri="{FF2B5EF4-FFF2-40B4-BE49-F238E27FC236}">
              <a16:creationId xmlns:a16="http://schemas.microsoft.com/office/drawing/2014/main" xmlns="" id="{00000000-0008-0000-2000-0000FC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1" name="283 CuadroTexto">
          <a:extLst>
            <a:ext uri="{FF2B5EF4-FFF2-40B4-BE49-F238E27FC236}">
              <a16:creationId xmlns:a16="http://schemas.microsoft.com/office/drawing/2014/main" xmlns="" id="{00000000-0008-0000-2000-0000FD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2" name="284 CuadroTexto">
          <a:extLst>
            <a:ext uri="{FF2B5EF4-FFF2-40B4-BE49-F238E27FC236}">
              <a16:creationId xmlns:a16="http://schemas.microsoft.com/office/drawing/2014/main" xmlns="" id="{00000000-0008-0000-2000-0000FE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3" name="285 CuadroTexto">
          <a:extLst>
            <a:ext uri="{FF2B5EF4-FFF2-40B4-BE49-F238E27FC236}">
              <a16:creationId xmlns:a16="http://schemas.microsoft.com/office/drawing/2014/main" xmlns=""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4" name="286 CuadroTexto">
          <a:extLst>
            <a:ext uri="{FF2B5EF4-FFF2-40B4-BE49-F238E27FC236}">
              <a16:creationId xmlns:a16="http://schemas.microsoft.com/office/drawing/2014/main" xmlns=""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5" name="287 CuadroTexto">
          <a:extLst>
            <a:ext uri="{FF2B5EF4-FFF2-40B4-BE49-F238E27FC236}">
              <a16:creationId xmlns:a16="http://schemas.microsoft.com/office/drawing/2014/main" xmlns=""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6" name="288 CuadroTexto">
          <a:extLst>
            <a:ext uri="{FF2B5EF4-FFF2-40B4-BE49-F238E27FC236}">
              <a16:creationId xmlns:a16="http://schemas.microsoft.com/office/drawing/2014/main" xmlns=""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7" name="289 CuadroTexto">
          <a:extLst>
            <a:ext uri="{FF2B5EF4-FFF2-40B4-BE49-F238E27FC236}">
              <a16:creationId xmlns:a16="http://schemas.microsoft.com/office/drawing/2014/main" xmlns=""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8" name="290 CuadroTexto">
          <a:extLst>
            <a:ext uri="{FF2B5EF4-FFF2-40B4-BE49-F238E27FC236}">
              <a16:creationId xmlns:a16="http://schemas.microsoft.com/office/drawing/2014/main" xmlns=""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9" name="291 CuadroTexto">
          <a:extLst>
            <a:ext uri="{FF2B5EF4-FFF2-40B4-BE49-F238E27FC236}">
              <a16:creationId xmlns:a16="http://schemas.microsoft.com/office/drawing/2014/main" xmlns=""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0" name="292 CuadroTexto">
          <a:extLst>
            <a:ext uri="{FF2B5EF4-FFF2-40B4-BE49-F238E27FC236}">
              <a16:creationId xmlns:a16="http://schemas.microsoft.com/office/drawing/2014/main" xmlns=""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1" name="293 CuadroTexto">
          <a:extLst>
            <a:ext uri="{FF2B5EF4-FFF2-40B4-BE49-F238E27FC236}">
              <a16:creationId xmlns:a16="http://schemas.microsoft.com/office/drawing/2014/main" xmlns=""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2" name="294 CuadroTexto">
          <a:extLst>
            <a:ext uri="{FF2B5EF4-FFF2-40B4-BE49-F238E27FC236}">
              <a16:creationId xmlns:a16="http://schemas.microsoft.com/office/drawing/2014/main" xmlns=""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3" name="295 CuadroTexto">
          <a:extLst>
            <a:ext uri="{FF2B5EF4-FFF2-40B4-BE49-F238E27FC236}">
              <a16:creationId xmlns:a16="http://schemas.microsoft.com/office/drawing/2014/main" xmlns=""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4" name="296 CuadroTexto">
          <a:extLst>
            <a:ext uri="{FF2B5EF4-FFF2-40B4-BE49-F238E27FC236}">
              <a16:creationId xmlns:a16="http://schemas.microsoft.com/office/drawing/2014/main" xmlns=""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5" name="1 CuadroTexto">
          <a:extLst>
            <a:ext uri="{FF2B5EF4-FFF2-40B4-BE49-F238E27FC236}">
              <a16:creationId xmlns:a16="http://schemas.microsoft.com/office/drawing/2014/main" xmlns=""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6" name="2 CuadroTexto">
          <a:extLst>
            <a:ext uri="{FF2B5EF4-FFF2-40B4-BE49-F238E27FC236}">
              <a16:creationId xmlns:a16="http://schemas.microsoft.com/office/drawing/2014/main" xmlns=""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7" name="3 CuadroTexto">
          <a:extLst>
            <a:ext uri="{FF2B5EF4-FFF2-40B4-BE49-F238E27FC236}">
              <a16:creationId xmlns:a16="http://schemas.microsoft.com/office/drawing/2014/main" xmlns=""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8" name="4 CuadroTexto">
          <a:extLst>
            <a:ext uri="{FF2B5EF4-FFF2-40B4-BE49-F238E27FC236}">
              <a16:creationId xmlns:a16="http://schemas.microsoft.com/office/drawing/2014/main" xmlns=""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9" name="5 CuadroTexto">
          <a:extLst>
            <a:ext uri="{FF2B5EF4-FFF2-40B4-BE49-F238E27FC236}">
              <a16:creationId xmlns:a16="http://schemas.microsoft.com/office/drawing/2014/main" xmlns=""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0" name="6 CuadroTexto">
          <a:extLst>
            <a:ext uri="{FF2B5EF4-FFF2-40B4-BE49-F238E27FC236}">
              <a16:creationId xmlns:a16="http://schemas.microsoft.com/office/drawing/2014/main" xmlns=""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1" name="7 CuadroTexto">
          <a:extLst>
            <a:ext uri="{FF2B5EF4-FFF2-40B4-BE49-F238E27FC236}">
              <a16:creationId xmlns:a16="http://schemas.microsoft.com/office/drawing/2014/main" xmlns=""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2" name="8 CuadroTexto">
          <a:extLst>
            <a:ext uri="{FF2B5EF4-FFF2-40B4-BE49-F238E27FC236}">
              <a16:creationId xmlns:a16="http://schemas.microsoft.com/office/drawing/2014/main" xmlns=""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3" name="9 CuadroTexto">
          <a:extLst>
            <a:ext uri="{FF2B5EF4-FFF2-40B4-BE49-F238E27FC236}">
              <a16:creationId xmlns:a16="http://schemas.microsoft.com/office/drawing/2014/main" xmlns=""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4" name="10 CuadroTexto">
          <a:extLst>
            <a:ext uri="{FF2B5EF4-FFF2-40B4-BE49-F238E27FC236}">
              <a16:creationId xmlns:a16="http://schemas.microsoft.com/office/drawing/2014/main" xmlns=""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5" name="11 CuadroTexto">
          <a:extLst>
            <a:ext uri="{FF2B5EF4-FFF2-40B4-BE49-F238E27FC236}">
              <a16:creationId xmlns:a16="http://schemas.microsoft.com/office/drawing/2014/main" xmlns=""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6" name="12 CuadroTexto">
          <a:extLst>
            <a:ext uri="{FF2B5EF4-FFF2-40B4-BE49-F238E27FC236}">
              <a16:creationId xmlns:a16="http://schemas.microsoft.com/office/drawing/2014/main" xmlns=""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7" name="13 CuadroTexto">
          <a:extLst>
            <a:ext uri="{FF2B5EF4-FFF2-40B4-BE49-F238E27FC236}">
              <a16:creationId xmlns:a16="http://schemas.microsoft.com/office/drawing/2014/main" xmlns=""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8" name="14 CuadroTexto">
          <a:extLst>
            <a:ext uri="{FF2B5EF4-FFF2-40B4-BE49-F238E27FC236}">
              <a16:creationId xmlns:a16="http://schemas.microsoft.com/office/drawing/2014/main" xmlns=""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9" name="15 CuadroTexto">
          <a:extLst>
            <a:ext uri="{FF2B5EF4-FFF2-40B4-BE49-F238E27FC236}">
              <a16:creationId xmlns:a16="http://schemas.microsoft.com/office/drawing/2014/main" xmlns=""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0" name="16 CuadroTexto">
          <a:extLst>
            <a:ext uri="{FF2B5EF4-FFF2-40B4-BE49-F238E27FC236}">
              <a16:creationId xmlns:a16="http://schemas.microsoft.com/office/drawing/2014/main" xmlns=""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1" name="18 CuadroTexto">
          <a:extLst>
            <a:ext uri="{FF2B5EF4-FFF2-40B4-BE49-F238E27FC236}">
              <a16:creationId xmlns:a16="http://schemas.microsoft.com/office/drawing/2014/main" xmlns=""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2" name="19 CuadroTexto">
          <a:extLst>
            <a:ext uri="{FF2B5EF4-FFF2-40B4-BE49-F238E27FC236}">
              <a16:creationId xmlns:a16="http://schemas.microsoft.com/office/drawing/2014/main" xmlns=""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3" name="20 CuadroTexto">
          <a:extLst>
            <a:ext uri="{FF2B5EF4-FFF2-40B4-BE49-F238E27FC236}">
              <a16:creationId xmlns:a16="http://schemas.microsoft.com/office/drawing/2014/main" xmlns=""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4" name="21 CuadroTexto">
          <a:extLst>
            <a:ext uri="{FF2B5EF4-FFF2-40B4-BE49-F238E27FC236}">
              <a16:creationId xmlns:a16="http://schemas.microsoft.com/office/drawing/2014/main" xmlns=""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5" name="22 CuadroTexto">
          <a:extLst>
            <a:ext uri="{FF2B5EF4-FFF2-40B4-BE49-F238E27FC236}">
              <a16:creationId xmlns:a16="http://schemas.microsoft.com/office/drawing/2014/main" xmlns=""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6" name="23 CuadroTexto">
          <a:extLst>
            <a:ext uri="{FF2B5EF4-FFF2-40B4-BE49-F238E27FC236}">
              <a16:creationId xmlns:a16="http://schemas.microsoft.com/office/drawing/2014/main" xmlns=""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7" name="24 CuadroTexto">
          <a:extLst>
            <a:ext uri="{FF2B5EF4-FFF2-40B4-BE49-F238E27FC236}">
              <a16:creationId xmlns:a16="http://schemas.microsoft.com/office/drawing/2014/main" xmlns=""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8" name="25 CuadroTexto">
          <a:extLst>
            <a:ext uri="{FF2B5EF4-FFF2-40B4-BE49-F238E27FC236}">
              <a16:creationId xmlns:a16="http://schemas.microsoft.com/office/drawing/2014/main" xmlns=""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9" name="26 CuadroTexto">
          <a:extLst>
            <a:ext uri="{FF2B5EF4-FFF2-40B4-BE49-F238E27FC236}">
              <a16:creationId xmlns:a16="http://schemas.microsoft.com/office/drawing/2014/main" xmlns=""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0" name="27 CuadroTexto">
          <a:extLst>
            <a:ext uri="{FF2B5EF4-FFF2-40B4-BE49-F238E27FC236}">
              <a16:creationId xmlns:a16="http://schemas.microsoft.com/office/drawing/2014/main" xmlns=""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1" name="28 CuadroTexto">
          <a:extLst>
            <a:ext uri="{FF2B5EF4-FFF2-40B4-BE49-F238E27FC236}">
              <a16:creationId xmlns:a16="http://schemas.microsoft.com/office/drawing/2014/main" xmlns=""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2" name="29 CuadroTexto">
          <a:extLst>
            <a:ext uri="{FF2B5EF4-FFF2-40B4-BE49-F238E27FC236}">
              <a16:creationId xmlns:a16="http://schemas.microsoft.com/office/drawing/2014/main" xmlns=""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3" name="30 CuadroTexto">
          <a:extLst>
            <a:ext uri="{FF2B5EF4-FFF2-40B4-BE49-F238E27FC236}">
              <a16:creationId xmlns:a16="http://schemas.microsoft.com/office/drawing/2014/main" xmlns=""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4" name="31 CuadroTexto">
          <a:extLst>
            <a:ext uri="{FF2B5EF4-FFF2-40B4-BE49-F238E27FC236}">
              <a16:creationId xmlns:a16="http://schemas.microsoft.com/office/drawing/2014/main" xmlns=""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5" name="32 CuadroTexto">
          <a:extLst>
            <a:ext uri="{FF2B5EF4-FFF2-40B4-BE49-F238E27FC236}">
              <a16:creationId xmlns:a16="http://schemas.microsoft.com/office/drawing/2014/main" xmlns=""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6" name="33 CuadroTexto">
          <a:extLst>
            <a:ext uri="{FF2B5EF4-FFF2-40B4-BE49-F238E27FC236}">
              <a16:creationId xmlns:a16="http://schemas.microsoft.com/office/drawing/2014/main" xmlns=""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7" name="34 CuadroTexto">
          <a:extLst>
            <a:ext uri="{FF2B5EF4-FFF2-40B4-BE49-F238E27FC236}">
              <a16:creationId xmlns:a16="http://schemas.microsoft.com/office/drawing/2014/main" xmlns=""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8" name="35 CuadroTexto">
          <a:extLst>
            <a:ext uri="{FF2B5EF4-FFF2-40B4-BE49-F238E27FC236}">
              <a16:creationId xmlns:a16="http://schemas.microsoft.com/office/drawing/2014/main" xmlns=""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9" name="36 CuadroTexto">
          <a:extLst>
            <a:ext uri="{FF2B5EF4-FFF2-40B4-BE49-F238E27FC236}">
              <a16:creationId xmlns:a16="http://schemas.microsoft.com/office/drawing/2014/main" xmlns=""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0" name="37 CuadroTexto">
          <a:extLst>
            <a:ext uri="{FF2B5EF4-FFF2-40B4-BE49-F238E27FC236}">
              <a16:creationId xmlns:a16="http://schemas.microsoft.com/office/drawing/2014/main" xmlns=""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1" name="38 CuadroTexto">
          <a:extLst>
            <a:ext uri="{FF2B5EF4-FFF2-40B4-BE49-F238E27FC236}">
              <a16:creationId xmlns:a16="http://schemas.microsoft.com/office/drawing/2014/main" xmlns=""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2" name="39 CuadroTexto">
          <a:extLst>
            <a:ext uri="{FF2B5EF4-FFF2-40B4-BE49-F238E27FC236}">
              <a16:creationId xmlns:a16="http://schemas.microsoft.com/office/drawing/2014/main" xmlns=""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3" name="40 CuadroTexto">
          <a:extLst>
            <a:ext uri="{FF2B5EF4-FFF2-40B4-BE49-F238E27FC236}">
              <a16:creationId xmlns:a16="http://schemas.microsoft.com/office/drawing/2014/main" xmlns=""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4" name="41 CuadroTexto">
          <a:extLst>
            <a:ext uri="{FF2B5EF4-FFF2-40B4-BE49-F238E27FC236}">
              <a16:creationId xmlns:a16="http://schemas.microsoft.com/office/drawing/2014/main" xmlns=""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5" name="42 CuadroTexto">
          <a:extLst>
            <a:ext uri="{FF2B5EF4-FFF2-40B4-BE49-F238E27FC236}">
              <a16:creationId xmlns:a16="http://schemas.microsoft.com/office/drawing/2014/main" xmlns=""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6" name="43 CuadroTexto">
          <a:extLst>
            <a:ext uri="{FF2B5EF4-FFF2-40B4-BE49-F238E27FC236}">
              <a16:creationId xmlns:a16="http://schemas.microsoft.com/office/drawing/2014/main" xmlns=""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7" name="44 CuadroTexto">
          <a:extLst>
            <a:ext uri="{FF2B5EF4-FFF2-40B4-BE49-F238E27FC236}">
              <a16:creationId xmlns:a16="http://schemas.microsoft.com/office/drawing/2014/main" xmlns=""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8" name="45 CuadroTexto">
          <a:extLst>
            <a:ext uri="{FF2B5EF4-FFF2-40B4-BE49-F238E27FC236}">
              <a16:creationId xmlns:a16="http://schemas.microsoft.com/office/drawing/2014/main" xmlns=""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9" name="46 CuadroTexto">
          <a:extLst>
            <a:ext uri="{FF2B5EF4-FFF2-40B4-BE49-F238E27FC236}">
              <a16:creationId xmlns:a16="http://schemas.microsoft.com/office/drawing/2014/main" xmlns=""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0" name="47 CuadroTexto">
          <a:extLst>
            <a:ext uri="{FF2B5EF4-FFF2-40B4-BE49-F238E27FC236}">
              <a16:creationId xmlns:a16="http://schemas.microsoft.com/office/drawing/2014/main" xmlns=""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1" name="48 CuadroTexto">
          <a:extLst>
            <a:ext uri="{FF2B5EF4-FFF2-40B4-BE49-F238E27FC236}">
              <a16:creationId xmlns:a16="http://schemas.microsoft.com/office/drawing/2014/main" xmlns=""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2" name="49 CuadroTexto">
          <a:extLst>
            <a:ext uri="{FF2B5EF4-FFF2-40B4-BE49-F238E27FC236}">
              <a16:creationId xmlns:a16="http://schemas.microsoft.com/office/drawing/2014/main" xmlns=""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3" name="50 CuadroTexto">
          <a:extLst>
            <a:ext uri="{FF2B5EF4-FFF2-40B4-BE49-F238E27FC236}">
              <a16:creationId xmlns:a16="http://schemas.microsoft.com/office/drawing/2014/main" xmlns=""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4" name="51 CuadroTexto">
          <a:extLst>
            <a:ext uri="{FF2B5EF4-FFF2-40B4-BE49-F238E27FC236}">
              <a16:creationId xmlns:a16="http://schemas.microsoft.com/office/drawing/2014/main" xmlns=""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5" name="52 CuadroTexto">
          <a:extLst>
            <a:ext uri="{FF2B5EF4-FFF2-40B4-BE49-F238E27FC236}">
              <a16:creationId xmlns:a16="http://schemas.microsoft.com/office/drawing/2014/main" xmlns=""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6" name="53 CuadroTexto">
          <a:extLst>
            <a:ext uri="{FF2B5EF4-FFF2-40B4-BE49-F238E27FC236}">
              <a16:creationId xmlns:a16="http://schemas.microsoft.com/office/drawing/2014/main" xmlns=""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7" name="54 CuadroTexto">
          <a:extLst>
            <a:ext uri="{FF2B5EF4-FFF2-40B4-BE49-F238E27FC236}">
              <a16:creationId xmlns:a16="http://schemas.microsoft.com/office/drawing/2014/main" xmlns=""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8" name="55 CuadroTexto">
          <a:extLst>
            <a:ext uri="{FF2B5EF4-FFF2-40B4-BE49-F238E27FC236}">
              <a16:creationId xmlns:a16="http://schemas.microsoft.com/office/drawing/2014/main" xmlns=""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9" name="56 CuadroTexto">
          <a:extLst>
            <a:ext uri="{FF2B5EF4-FFF2-40B4-BE49-F238E27FC236}">
              <a16:creationId xmlns:a16="http://schemas.microsoft.com/office/drawing/2014/main" xmlns=""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0" name="57 CuadroTexto">
          <a:extLst>
            <a:ext uri="{FF2B5EF4-FFF2-40B4-BE49-F238E27FC236}">
              <a16:creationId xmlns:a16="http://schemas.microsoft.com/office/drawing/2014/main" xmlns=""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1" name="58 CuadroTexto">
          <a:extLst>
            <a:ext uri="{FF2B5EF4-FFF2-40B4-BE49-F238E27FC236}">
              <a16:creationId xmlns:a16="http://schemas.microsoft.com/office/drawing/2014/main" xmlns=""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2" name="59 CuadroTexto">
          <a:extLst>
            <a:ext uri="{FF2B5EF4-FFF2-40B4-BE49-F238E27FC236}">
              <a16:creationId xmlns:a16="http://schemas.microsoft.com/office/drawing/2014/main" xmlns=""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3" name="60 CuadroTexto">
          <a:extLst>
            <a:ext uri="{FF2B5EF4-FFF2-40B4-BE49-F238E27FC236}">
              <a16:creationId xmlns:a16="http://schemas.microsoft.com/office/drawing/2014/main" xmlns=""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4" name="61 CuadroTexto">
          <a:extLst>
            <a:ext uri="{FF2B5EF4-FFF2-40B4-BE49-F238E27FC236}">
              <a16:creationId xmlns:a16="http://schemas.microsoft.com/office/drawing/2014/main" xmlns=""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5" name="62 CuadroTexto">
          <a:extLst>
            <a:ext uri="{FF2B5EF4-FFF2-40B4-BE49-F238E27FC236}">
              <a16:creationId xmlns:a16="http://schemas.microsoft.com/office/drawing/2014/main" xmlns=""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6" name="63 CuadroTexto">
          <a:extLst>
            <a:ext uri="{FF2B5EF4-FFF2-40B4-BE49-F238E27FC236}">
              <a16:creationId xmlns:a16="http://schemas.microsoft.com/office/drawing/2014/main" xmlns=""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7" name="64 CuadroTexto">
          <a:extLst>
            <a:ext uri="{FF2B5EF4-FFF2-40B4-BE49-F238E27FC236}">
              <a16:creationId xmlns:a16="http://schemas.microsoft.com/office/drawing/2014/main" xmlns=""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8" name="65 CuadroTexto">
          <a:extLst>
            <a:ext uri="{FF2B5EF4-FFF2-40B4-BE49-F238E27FC236}">
              <a16:creationId xmlns:a16="http://schemas.microsoft.com/office/drawing/2014/main" xmlns=""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9" name="66 CuadroTexto">
          <a:extLst>
            <a:ext uri="{FF2B5EF4-FFF2-40B4-BE49-F238E27FC236}">
              <a16:creationId xmlns:a16="http://schemas.microsoft.com/office/drawing/2014/main" xmlns=""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0" name="67 CuadroTexto">
          <a:extLst>
            <a:ext uri="{FF2B5EF4-FFF2-40B4-BE49-F238E27FC236}">
              <a16:creationId xmlns:a16="http://schemas.microsoft.com/office/drawing/2014/main" xmlns=""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1" name="68 CuadroTexto">
          <a:extLst>
            <a:ext uri="{FF2B5EF4-FFF2-40B4-BE49-F238E27FC236}">
              <a16:creationId xmlns:a16="http://schemas.microsoft.com/office/drawing/2014/main" xmlns=""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2" name="69 CuadroTexto">
          <a:extLst>
            <a:ext uri="{FF2B5EF4-FFF2-40B4-BE49-F238E27FC236}">
              <a16:creationId xmlns:a16="http://schemas.microsoft.com/office/drawing/2014/main" xmlns=""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3" name="70 CuadroTexto">
          <a:extLst>
            <a:ext uri="{FF2B5EF4-FFF2-40B4-BE49-F238E27FC236}">
              <a16:creationId xmlns:a16="http://schemas.microsoft.com/office/drawing/2014/main" xmlns=""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4" name="71 CuadroTexto">
          <a:extLst>
            <a:ext uri="{FF2B5EF4-FFF2-40B4-BE49-F238E27FC236}">
              <a16:creationId xmlns:a16="http://schemas.microsoft.com/office/drawing/2014/main" xmlns=""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5" name="72 CuadroTexto">
          <a:extLst>
            <a:ext uri="{FF2B5EF4-FFF2-40B4-BE49-F238E27FC236}">
              <a16:creationId xmlns:a16="http://schemas.microsoft.com/office/drawing/2014/main" xmlns=""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6" name="73 CuadroTexto">
          <a:extLst>
            <a:ext uri="{FF2B5EF4-FFF2-40B4-BE49-F238E27FC236}">
              <a16:creationId xmlns:a16="http://schemas.microsoft.com/office/drawing/2014/main" xmlns=""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7" name="74 CuadroTexto">
          <a:extLst>
            <a:ext uri="{FF2B5EF4-FFF2-40B4-BE49-F238E27FC236}">
              <a16:creationId xmlns:a16="http://schemas.microsoft.com/office/drawing/2014/main" xmlns=""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8" name="75 CuadroTexto">
          <a:extLst>
            <a:ext uri="{FF2B5EF4-FFF2-40B4-BE49-F238E27FC236}">
              <a16:creationId xmlns:a16="http://schemas.microsoft.com/office/drawing/2014/main" xmlns=""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9" name="76 CuadroTexto">
          <a:extLst>
            <a:ext uri="{FF2B5EF4-FFF2-40B4-BE49-F238E27FC236}">
              <a16:creationId xmlns:a16="http://schemas.microsoft.com/office/drawing/2014/main" xmlns=""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0" name="77 CuadroTexto">
          <a:extLst>
            <a:ext uri="{FF2B5EF4-FFF2-40B4-BE49-F238E27FC236}">
              <a16:creationId xmlns:a16="http://schemas.microsoft.com/office/drawing/2014/main" xmlns=""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1" name="78 CuadroTexto">
          <a:extLst>
            <a:ext uri="{FF2B5EF4-FFF2-40B4-BE49-F238E27FC236}">
              <a16:creationId xmlns:a16="http://schemas.microsoft.com/office/drawing/2014/main" xmlns=""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2" name="79 CuadroTexto">
          <a:extLst>
            <a:ext uri="{FF2B5EF4-FFF2-40B4-BE49-F238E27FC236}">
              <a16:creationId xmlns:a16="http://schemas.microsoft.com/office/drawing/2014/main" xmlns=""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3" name="80 CuadroTexto">
          <a:extLst>
            <a:ext uri="{FF2B5EF4-FFF2-40B4-BE49-F238E27FC236}">
              <a16:creationId xmlns:a16="http://schemas.microsoft.com/office/drawing/2014/main" xmlns=""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4" name="81 CuadroTexto">
          <a:extLst>
            <a:ext uri="{FF2B5EF4-FFF2-40B4-BE49-F238E27FC236}">
              <a16:creationId xmlns:a16="http://schemas.microsoft.com/office/drawing/2014/main" xmlns=""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5" name="82 CuadroTexto">
          <a:extLst>
            <a:ext uri="{FF2B5EF4-FFF2-40B4-BE49-F238E27FC236}">
              <a16:creationId xmlns:a16="http://schemas.microsoft.com/office/drawing/2014/main" xmlns=""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6" name="83 CuadroTexto">
          <a:extLst>
            <a:ext uri="{FF2B5EF4-FFF2-40B4-BE49-F238E27FC236}">
              <a16:creationId xmlns:a16="http://schemas.microsoft.com/office/drawing/2014/main" xmlns=""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7" name="84 CuadroTexto">
          <a:extLst>
            <a:ext uri="{FF2B5EF4-FFF2-40B4-BE49-F238E27FC236}">
              <a16:creationId xmlns:a16="http://schemas.microsoft.com/office/drawing/2014/main" xmlns=""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8" name="85 CuadroTexto">
          <a:extLst>
            <a:ext uri="{FF2B5EF4-FFF2-40B4-BE49-F238E27FC236}">
              <a16:creationId xmlns:a16="http://schemas.microsoft.com/office/drawing/2014/main" xmlns=""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9" name="86 CuadroTexto">
          <a:extLst>
            <a:ext uri="{FF2B5EF4-FFF2-40B4-BE49-F238E27FC236}">
              <a16:creationId xmlns:a16="http://schemas.microsoft.com/office/drawing/2014/main" xmlns=""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0" name="87 CuadroTexto">
          <a:extLst>
            <a:ext uri="{FF2B5EF4-FFF2-40B4-BE49-F238E27FC236}">
              <a16:creationId xmlns:a16="http://schemas.microsoft.com/office/drawing/2014/main" xmlns=""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1" name="88 CuadroTexto">
          <a:extLst>
            <a:ext uri="{FF2B5EF4-FFF2-40B4-BE49-F238E27FC236}">
              <a16:creationId xmlns:a16="http://schemas.microsoft.com/office/drawing/2014/main" xmlns=""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2" name="89 CuadroTexto">
          <a:extLst>
            <a:ext uri="{FF2B5EF4-FFF2-40B4-BE49-F238E27FC236}">
              <a16:creationId xmlns:a16="http://schemas.microsoft.com/office/drawing/2014/main" xmlns=""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3" name="102 CuadroTexto">
          <a:extLst>
            <a:ext uri="{FF2B5EF4-FFF2-40B4-BE49-F238E27FC236}">
              <a16:creationId xmlns:a16="http://schemas.microsoft.com/office/drawing/2014/main" xmlns=""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4" name="103 CuadroTexto">
          <a:extLst>
            <a:ext uri="{FF2B5EF4-FFF2-40B4-BE49-F238E27FC236}">
              <a16:creationId xmlns:a16="http://schemas.microsoft.com/office/drawing/2014/main" xmlns=""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5" name="104 CuadroTexto">
          <a:extLst>
            <a:ext uri="{FF2B5EF4-FFF2-40B4-BE49-F238E27FC236}">
              <a16:creationId xmlns:a16="http://schemas.microsoft.com/office/drawing/2014/main" xmlns=""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6" name="105 CuadroTexto">
          <a:extLst>
            <a:ext uri="{FF2B5EF4-FFF2-40B4-BE49-F238E27FC236}">
              <a16:creationId xmlns:a16="http://schemas.microsoft.com/office/drawing/2014/main" xmlns=""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7" name="106 CuadroTexto">
          <a:extLst>
            <a:ext uri="{FF2B5EF4-FFF2-40B4-BE49-F238E27FC236}">
              <a16:creationId xmlns:a16="http://schemas.microsoft.com/office/drawing/2014/main" xmlns=""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8" name="107 CuadroTexto">
          <a:extLst>
            <a:ext uri="{FF2B5EF4-FFF2-40B4-BE49-F238E27FC236}">
              <a16:creationId xmlns:a16="http://schemas.microsoft.com/office/drawing/2014/main" xmlns=""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9" name="108 CuadroTexto">
          <a:extLst>
            <a:ext uri="{FF2B5EF4-FFF2-40B4-BE49-F238E27FC236}">
              <a16:creationId xmlns:a16="http://schemas.microsoft.com/office/drawing/2014/main" xmlns=""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0" name="109 CuadroTexto">
          <a:extLst>
            <a:ext uri="{FF2B5EF4-FFF2-40B4-BE49-F238E27FC236}">
              <a16:creationId xmlns:a16="http://schemas.microsoft.com/office/drawing/2014/main" xmlns=""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1" name="110 CuadroTexto">
          <a:extLst>
            <a:ext uri="{FF2B5EF4-FFF2-40B4-BE49-F238E27FC236}">
              <a16:creationId xmlns:a16="http://schemas.microsoft.com/office/drawing/2014/main" xmlns=""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2" name="111 CuadroTexto">
          <a:extLst>
            <a:ext uri="{FF2B5EF4-FFF2-40B4-BE49-F238E27FC236}">
              <a16:creationId xmlns:a16="http://schemas.microsoft.com/office/drawing/2014/main" xmlns=""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3" name="112 CuadroTexto">
          <a:extLst>
            <a:ext uri="{FF2B5EF4-FFF2-40B4-BE49-F238E27FC236}">
              <a16:creationId xmlns:a16="http://schemas.microsoft.com/office/drawing/2014/main" xmlns=""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4" name="113 CuadroTexto">
          <a:extLst>
            <a:ext uri="{FF2B5EF4-FFF2-40B4-BE49-F238E27FC236}">
              <a16:creationId xmlns:a16="http://schemas.microsoft.com/office/drawing/2014/main" xmlns=""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5" name="114 CuadroTexto">
          <a:extLst>
            <a:ext uri="{FF2B5EF4-FFF2-40B4-BE49-F238E27FC236}">
              <a16:creationId xmlns:a16="http://schemas.microsoft.com/office/drawing/2014/main" xmlns=""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6" name="115 CuadroTexto">
          <a:extLst>
            <a:ext uri="{FF2B5EF4-FFF2-40B4-BE49-F238E27FC236}">
              <a16:creationId xmlns:a16="http://schemas.microsoft.com/office/drawing/2014/main" xmlns=""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7" name="116 CuadroTexto">
          <a:extLst>
            <a:ext uri="{FF2B5EF4-FFF2-40B4-BE49-F238E27FC236}">
              <a16:creationId xmlns:a16="http://schemas.microsoft.com/office/drawing/2014/main" xmlns=""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8" name="117 CuadroTexto">
          <a:extLst>
            <a:ext uri="{FF2B5EF4-FFF2-40B4-BE49-F238E27FC236}">
              <a16:creationId xmlns:a16="http://schemas.microsoft.com/office/drawing/2014/main" xmlns=""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9" name="126 CuadroTexto">
          <a:extLst>
            <a:ext uri="{FF2B5EF4-FFF2-40B4-BE49-F238E27FC236}">
              <a16:creationId xmlns:a16="http://schemas.microsoft.com/office/drawing/2014/main" xmlns=""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0" name="127 CuadroTexto">
          <a:extLst>
            <a:ext uri="{FF2B5EF4-FFF2-40B4-BE49-F238E27FC236}">
              <a16:creationId xmlns:a16="http://schemas.microsoft.com/office/drawing/2014/main" xmlns=""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1" name="128 CuadroTexto">
          <a:extLst>
            <a:ext uri="{FF2B5EF4-FFF2-40B4-BE49-F238E27FC236}">
              <a16:creationId xmlns:a16="http://schemas.microsoft.com/office/drawing/2014/main" xmlns=""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2" name="129 CuadroTexto">
          <a:extLst>
            <a:ext uri="{FF2B5EF4-FFF2-40B4-BE49-F238E27FC236}">
              <a16:creationId xmlns:a16="http://schemas.microsoft.com/office/drawing/2014/main" xmlns=""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3" name="130 CuadroTexto">
          <a:extLst>
            <a:ext uri="{FF2B5EF4-FFF2-40B4-BE49-F238E27FC236}">
              <a16:creationId xmlns:a16="http://schemas.microsoft.com/office/drawing/2014/main" xmlns=""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4" name="131 CuadroTexto">
          <a:extLst>
            <a:ext uri="{FF2B5EF4-FFF2-40B4-BE49-F238E27FC236}">
              <a16:creationId xmlns:a16="http://schemas.microsoft.com/office/drawing/2014/main" xmlns=""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5" name="132 CuadroTexto">
          <a:extLst>
            <a:ext uri="{FF2B5EF4-FFF2-40B4-BE49-F238E27FC236}">
              <a16:creationId xmlns:a16="http://schemas.microsoft.com/office/drawing/2014/main" xmlns=""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6" name="133 CuadroTexto">
          <a:extLst>
            <a:ext uri="{FF2B5EF4-FFF2-40B4-BE49-F238E27FC236}">
              <a16:creationId xmlns:a16="http://schemas.microsoft.com/office/drawing/2014/main" xmlns=""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7" name="134 CuadroTexto">
          <a:extLst>
            <a:ext uri="{FF2B5EF4-FFF2-40B4-BE49-F238E27FC236}">
              <a16:creationId xmlns:a16="http://schemas.microsoft.com/office/drawing/2014/main" xmlns=""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8" name="135 CuadroTexto">
          <a:extLst>
            <a:ext uri="{FF2B5EF4-FFF2-40B4-BE49-F238E27FC236}">
              <a16:creationId xmlns:a16="http://schemas.microsoft.com/office/drawing/2014/main" xmlns=""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9" name="136 CuadroTexto">
          <a:extLst>
            <a:ext uri="{FF2B5EF4-FFF2-40B4-BE49-F238E27FC236}">
              <a16:creationId xmlns:a16="http://schemas.microsoft.com/office/drawing/2014/main" xmlns=""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0" name="137 CuadroTexto">
          <a:extLst>
            <a:ext uri="{FF2B5EF4-FFF2-40B4-BE49-F238E27FC236}">
              <a16:creationId xmlns:a16="http://schemas.microsoft.com/office/drawing/2014/main" xmlns=""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1" name="138 CuadroTexto">
          <a:extLst>
            <a:ext uri="{FF2B5EF4-FFF2-40B4-BE49-F238E27FC236}">
              <a16:creationId xmlns:a16="http://schemas.microsoft.com/office/drawing/2014/main" xmlns=""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2" name="139 CuadroTexto">
          <a:extLst>
            <a:ext uri="{FF2B5EF4-FFF2-40B4-BE49-F238E27FC236}">
              <a16:creationId xmlns:a16="http://schemas.microsoft.com/office/drawing/2014/main" xmlns=""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3" name="140 CuadroTexto">
          <a:extLst>
            <a:ext uri="{FF2B5EF4-FFF2-40B4-BE49-F238E27FC236}">
              <a16:creationId xmlns:a16="http://schemas.microsoft.com/office/drawing/2014/main" xmlns=""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4" name="141 CuadroTexto">
          <a:extLst>
            <a:ext uri="{FF2B5EF4-FFF2-40B4-BE49-F238E27FC236}">
              <a16:creationId xmlns:a16="http://schemas.microsoft.com/office/drawing/2014/main" xmlns=""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5" name="142 CuadroTexto">
          <a:extLst>
            <a:ext uri="{FF2B5EF4-FFF2-40B4-BE49-F238E27FC236}">
              <a16:creationId xmlns:a16="http://schemas.microsoft.com/office/drawing/2014/main" xmlns=""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6" name="307 CuadroTexto">
          <a:extLst>
            <a:ext uri="{FF2B5EF4-FFF2-40B4-BE49-F238E27FC236}">
              <a16:creationId xmlns:a16="http://schemas.microsoft.com/office/drawing/2014/main" xmlns="" id="{00000000-0008-0000-2000-00008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7" name="308 CuadroTexto">
          <a:extLst>
            <a:ext uri="{FF2B5EF4-FFF2-40B4-BE49-F238E27FC236}">
              <a16:creationId xmlns:a16="http://schemas.microsoft.com/office/drawing/2014/main" xmlns="" id="{00000000-0008-0000-2000-00008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8" name="309 CuadroTexto">
          <a:extLst>
            <a:ext uri="{FF2B5EF4-FFF2-40B4-BE49-F238E27FC236}">
              <a16:creationId xmlns:a16="http://schemas.microsoft.com/office/drawing/2014/main" xmlns="" id="{00000000-0008-0000-2000-00008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9" name="310 CuadroTexto">
          <a:extLst>
            <a:ext uri="{FF2B5EF4-FFF2-40B4-BE49-F238E27FC236}">
              <a16:creationId xmlns:a16="http://schemas.microsoft.com/office/drawing/2014/main" xmlns="" id="{00000000-0008-0000-2000-00008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0" name="311 CuadroTexto">
          <a:extLst>
            <a:ext uri="{FF2B5EF4-FFF2-40B4-BE49-F238E27FC236}">
              <a16:creationId xmlns:a16="http://schemas.microsoft.com/office/drawing/2014/main" xmlns="" id="{00000000-0008-0000-2000-00008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1" name="312 CuadroTexto">
          <a:extLst>
            <a:ext uri="{FF2B5EF4-FFF2-40B4-BE49-F238E27FC236}">
              <a16:creationId xmlns:a16="http://schemas.microsoft.com/office/drawing/2014/main" xmlns="" id="{00000000-0008-0000-2000-00008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2" name="313 CuadroTexto">
          <a:extLst>
            <a:ext uri="{FF2B5EF4-FFF2-40B4-BE49-F238E27FC236}">
              <a16:creationId xmlns:a16="http://schemas.microsoft.com/office/drawing/2014/main" xmlns="" id="{00000000-0008-0000-2000-00008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3" name="314 CuadroTexto">
          <a:extLst>
            <a:ext uri="{FF2B5EF4-FFF2-40B4-BE49-F238E27FC236}">
              <a16:creationId xmlns:a16="http://schemas.microsoft.com/office/drawing/2014/main" xmlns="" id="{00000000-0008-0000-2000-00008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4" name="315 CuadroTexto">
          <a:extLst>
            <a:ext uri="{FF2B5EF4-FFF2-40B4-BE49-F238E27FC236}">
              <a16:creationId xmlns:a16="http://schemas.microsoft.com/office/drawing/2014/main" xmlns="" id="{00000000-0008-0000-2000-00008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5" name="316 CuadroTexto">
          <a:extLst>
            <a:ext uri="{FF2B5EF4-FFF2-40B4-BE49-F238E27FC236}">
              <a16:creationId xmlns:a16="http://schemas.microsoft.com/office/drawing/2014/main" xmlns="" id="{00000000-0008-0000-2000-00008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6" name="317 CuadroTexto">
          <a:extLst>
            <a:ext uri="{FF2B5EF4-FFF2-40B4-BE49-F238E27FC236}">
              <a16:creationId xmlns:a16="http://schemas.microsoft.com/office/drawing/2014/main" xmlns="" id="{00000000-0008-0000-2000-00008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7" name="318 CuadroTexto">
          <a:extLst>
            <a:ext uri="{FF2B5EF4-FFF2-40B4-BE49-F238E27FC236}">
              <a16:creationId xmlns:a16="http://schemas.microsoft.com/office/drawing/2014/main" xmlns="" id="{00000000-0008-0000-2000-00008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8" name="319 CuadroTexto">
          <a:extLst>
            <a:ext uri="{FF2B5EF4-FFF2-40B4-BE49-F238E27FC236}">
              <a16:creationId xmlns:a16="http://schemas.microsoft.com/office/drawing/2014/main" xmlns="" id="{00000000-0008-0000-2000-00009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9" name="320 CuadroTexto">
          <a:extLst>
            <a:ext uri="{FF2B5EF4-FFF2-40B4-BE49-F238E27FC236}">
              <a16:creationId xmlns:a16="http://schemas.microsoft.com/office/drawing/2014/main" xmlns="" id="{00000000-0008-0000-2000-00009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0" name="321 CuadroTexto">
          <a:extLst>
            <a:ext uri="{FF2B5EF4-FFF2-40B4-BE49-F238E27FC236}">
              <a16:creationId xmlns:a16="http://schemas.microsoft.com/office/drawing/2014/main" xmlns="" id="{00000000-0008-0000-2000-00009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1" name="322 CuadroTexto">
          <a:extLst>
            <a:ext uri="{FF2B5EF4-FFF2-40B4-BE49-F238E27FC236}">
              <a16:creationId xmlns:a16="http://schemas.microsoft.com/office/drawing/2014/main" xmlns="" id="{00000000-0008-0000-2000-00009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2" name="323 CuadroTexto">
          <a:extLst>
            <a:ext uri="{FF2B5EF4-FFF2-40B4-BE49-F238E27FC236}">
              <a16:creationId xmlns:a16="http://schemas.microsoft.com/office/drawing/2014/main" xmlns="" id="{00000000-0008-0000-2000-00009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3" name="324 CuadroTexto">
          <a:extLst>
            <a:ext uri="{FF2B5EF4-FFF2-40B4-BE49-F238E27FC236}">
              <a16:creationId xmlns:a16="http://schemas.microsoft.com/office/drawing/2014/main" xmlns="" id="{00000000-0008-0000-2000-00009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4" name="325 CuadroTexto">
          <a:extLst>
            <a:ext uri="{FF2B5EF4-FFF2-40B4-BE49-F238E27FC236}">
              <a16:creationId xmlns:a16="http://schemas.microsoft.com/office/drawing/2014/main" xmlns="" id="{00000000-0008-0000-2000-00009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5" name="326 CuadroTexto">
          <a:extLst>
            <a:ext uri="{FF2B5EF4-FFF2-40B4-BE49-F238E27FC236}">
              <a16:creationId xmlns:a16="http://schemas.microsoft.com/office/drawing/2014/main" xmlns="" id="{00000000-0008-0000-2000-00009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6" name="327 CuadroTexto">
          <a:extLst>
            <a:ext uri="{FF2B5EF4-FFF2-40B4-BE49-F238E27FC236}">
              <a16:creationId xmlns:a16="http://schemas.microsoft.com/office/drawing/2014/main" xmlns="" id="{00000000-0008-0000-2000-00009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7" name="328 CuadroTexto">
          <a:extLst>
            <a:ext uri="{FF2B5EF4-FFF2-40B4-BE49-F238E27FC236}">
              <a16:creationId xmlns:a16="http://schemas.microsoft.com/office/drawing/2014/main" xmlns="" id="{00000000-0008-0000-2000-00009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8" name="329 CuadroTexto">
          <a:extLst>
            <a:ext uri="{FF2B5EF4-FFF2-40B4-BE49-F238E27FC236}">
              <a16:creationId xmlns:a16="http://schemas.microsoft.com/office/drawing/2014/main" xmlns="" id="{00000000-0008-0000-2000-00009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9" name="330 CuadroTexto">
          <a:extLst>
            <a:ext uri="{FF2B5EF4-FFF2-40B4-BE49-F238E27FC236}">
              <a16:creationId xmlns:a16="http://schemas.microsoft.com/office/drawing/2014/main" xmlns="" id="{00000000-0008-0000-2000-00009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0" name="331 CuadroTexto">
          <a:extLst>
            <a:ext uri="{FF2B5EF4-FFF2-40B4-BE49-F238E27FC236}">
              <a16:creationId xmlns:a16="http://schemas.microsoft.com/office/drawing/2014/main" xmlns="" id="{00000000-0008-0000-2000-00009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1" name="332 CuadroTexto">
          <a:extLst>
            <a:ext uri="{FF2B5EF4-FFF2-40B4-BE49-F238E27FC236}">
              <a16:creationId xmlns:a16="http://schemas.microsoft.com/office/drawing/2014/main" xmlns="" id="{00000000-0008-0000-2000-00009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2" name="333 CuadroTexto">
          <a:extLst>
            <a:ext uri="{FF2B5EF4-FFF2-40B4-BE49-F238E27FC236}">
              <a16:creationId xmlns:a16="http://schemas.microsoft.com/office/drawing/2014/main" xmlns="" id="{00000000-0008-0000-2000-00009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3" name="334 CuadroTexto">
          <a:extLst>
            <a:ext uri="{FF2B5EF4-FFF2-40B4-BE49-F238E27FC236}">
              <a16:creationId xmlns:a16="http://schemas.microsoft.com/office/drawing/2014/main" xmlns="" id="{00000000-0008-0000-2000-00009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4" name="335 CuadroTexto">
          <a:extLst>
            <a:ext uri="{FF2B5EF4-FFF2-40B4-BE49-F238E27FC236}">
              <a16:creationId xmlns:a16="http://schemas.microsoft.com/office/drawing/2014/main" xmlns="" id="{00000000-0008-0000-2000-0000A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5" name="336 CuadroTexto">
          <a:extLst>
            <a:ext uri="{FF2B5EF4-FFF2-40B4-BE49-F238E27FC236}">
              <a16:creationId xmlns:a16="http://schemas.microsoft.com/office/drawing/2014/main" xmlns="" id="{00000000-0008-0000-2000-0000A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6" name="337 CuadroTexto">
          <a:extLst>
            <a:ext uri="{FF2B5EF4-FFF2-40B4-BE49-F238E27FC236}">
              <a16:creationId xmlns:a16="http://schemas.microsoft.com/office/drawing/2014/main" xmlns="" id="{00000000-0008-0000-2000-0000A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7" name="338 CuadroTexto">
          <a:extLst>
            <a:ext uri="{FF2B5EF4-FFF2-40B4-BE49-F238E27FC236}">
              <a16:creationId xmlns:a16="http://schemas.microsoft.com/office/drawing/2014/main" xmlns="" id="{00000000-0008-0000-2000-0000A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8" name="339 CuadroTexto">
          <a:extLst>
            <a:ext uri="{FF2B5EF4-FFF2-40B4-BE49-F238E27FC236}">
              <a16:creationId xmlns:a16="http://schemas.microsoft.com/office/drawing/2014/main" xmlns="" id="{00000000-0008-0000-2000-0000A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9" name="340 CuadroTexto">
          <a:extLst>
            <a:ext uri="{FF2B5EF4-FFF2-40B4-BE49-F238E27FC236}">
              <a16:creationId xmlns:a16="http://schemas.microsoft.com/office/drawing/2014/main" xmlns="" id="{00000000-0008-0000-2000-0000A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0" name="341 CuadroTexto">
          <a:extLst>
            <a:ext uri="{FF2B5EF4-FFF2-40B4-BE49-F238E27FC236}">
              <a16:creationId xmlns:a16="http://schemas.microsoft.com/office/drawing/2014/main" xmlns="" id="{00000000-0008-0000-2000-0000A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1" name="342 CuadroTexto">
          <a:extLst>
            <a:ext uri="{FF2B5EF4-FFF2-40B4-BE49-F238E27FC236}">
              <a16:creationId xmlns:a16="http://schemas.microsoft.com/office/drawing/2014/main" xmlns="" id="{00000000-0008-0000-2000-0000A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2" name="343 CuadroTexto">
          <a:extLst>
            <a:ext uri="{FF2B5EF4-FFF2-40B4-BE49-F238E27FC236}">
              <a16:creationId xmlns:a16="http://schemas.microsoft.com/office/drawing/2014/main" xmlns="" id="{00000000-0008-0000-2000-0000A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3" name="344 CuadroTexto">
          <a:extLst>
            <a:ext uri="{FF2B5EF4-FFF2-40B4-BE49-F238E27FC236}">
              <a16:creationId xmlns:a16="http://schemas.microsoft.com/office/drawing/2014/main" xmlns="" id="{00000000-0008-0000-2000-0000A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4" name="345 CuadroTexto">
          <a:extLst>
            <a:ext uri="{FF2B5EF4-FFF2-40B4-BE49-F238E27FC236}">
              <a16:creationId xmlns:a16="http://schemas.microsoft.com/office/drawing/2014/main" xmlns="" id="{00000000-0008-0000-2000-0000A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5" name="346 CuadroTexto">
          <a:extLst>
            <a:ext uri="{FF2B5EF4-FFF2-40B4-BE49-F238E27FC236}">
              <a16:creationId xmlns:a16="http://schemas.microsoft.com/office/drawing/2014/main" xmlns="" id="{00000000-0008-0000-2000-0000A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6" name="347 CuadroTexto">
          <a:extLst>
            <a:ext uri="{FF2B5EF4-FFF2-40B4-BE49-F238E27FC236}">
              <a16:creationId xmlns:a16="http://schemas.microsoft.com/office/drawing/2014/main" xmlns="" id="{00000000-0008-0000-2000-0000A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7" name="348 CuadroTexto">
          <a:extLst>
            <a:ext uri="{FF2B5EF4-FFF2-40B4-BE49-F238E27FC236}">
              <a16:creationId xmlns:a16="http://schemas.microsoft.com/office/drawing/2014/main" xmlns="" id="{00000000-0008-0000-2000-0000A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8" name="349 CuadroTexto">
          <a:extLst>
            <a:ext uri="{FF2B5EF4-FFF2-40B4-BE49-F238E27FC236}">
              <a16:creationId xmlns:a16="http://schemas.microsoft.com/office/drawing/2014/main" xmlns="" id="{00000000-0008-0000-2000-0000A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9" name="350 CuadroTexto">
          <a:extLst>
            <a:ext uri="{FF2B5EF4-FFF2-40B4-BE49-F238E27FC236}">
              <a16:creationId xmlns:a16="http://schemas.microsoft.com/office/drawing/2014/main" xmlns="" id="{00000000-0008-0000-2000-0000A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0" name="351 CuadroTexto">
          <a:extLst>
            <a:ext uri="{FF2B5EF4-FFF2-40B4-BE49-F238E27FC236}">
              <a16:creationId xmlns:a16="http://schemas.microsoft.com/office/drawing/2014/main" xmlns="" id="{00000000-0008-0000-2000-0000B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1" name="352 CuadroTexto">
          <a:extLst>
            <a:ext uri="{FF2B5EF4-FFF2-40B4-BE49-F238E27FC236}">
              <a16:creationId xmlns:a16="http://schemas.microsoft.com/office/drawing/2014/main" xmlns="" id="{00000000-0008-0000-2000-0000B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2" name="353 CuadroTexto">
          <a:extLst>
            <a:ext uri="{FF2B5EF4-FFF2-40B4-BE49-F238E27FC236}">
              <a16:creationId xmlns:a16="http://schemas.microsoft.com/office/drawing/2014/main" xmlns="" id="{00000000-0008-0000-2000-0000B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3" name="354 CuadroTexto">
          <a:extLst>
            <a:ext uri="{FF2B5EF4-FFF2-40B4-BE49-F238E27FC236}">
              <a16:creationId xmlns:a16="http://schemas.microsoft.com/office/drawing/2014/main" xmlns="" id="{00000000-0008-0000-2000-0000B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4" name="355 CuadroTexto">
          <a:extLst>
            <a:ext uri="{FF2B5EF4-FFF2-40B4-BE49-F238E27FC236}">
              <a16:creationId xmlns:a16="http://schemas.microsoft.com/office/drawing/2014/main" xmlns="" id="{00000000-0008-0000-2000-0000B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5" name="356 CuadroTexto">
          <a:extLst>
            <a:ext uri="{FF2B5EF4-FFF2-40B4-BE49-F238E27FC236}">
              <a16:creationId xmlns:a16="http://schemas.microsoft.com/office/drawing/2014/main" xmlns="" id="{00000000-0008-0000-2000-0000B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6" name="357 CuadroTexto">
          <a:extLst>
            <a:ext uri="{FF2B5EF4-FFF2-40B4-BE49-F238E27FC236}">
              <a16:creationId xmlns:a16="http://schemas.microsoft.com/office/drawing/2014/main" xmlns="" id="{00000000-0008-0000-2000-0000B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7" name="358 CuadroTexto">
          <a:extLst>
            <a:ext uri="{FF2B5EF4-FFF2-40B4-BE49-F238E27FC236}">
              <a16:creationId xmlns:a16="http://schemas.microsoft.com/office/drawing/2014/main" xmlns="" id="{00000000-0008-0000-2000-0000B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8" name="359 CuadroTexto">
          <a:extLst>
            <a:ext uri="{FF2B5EF4-FFF2-40B4-BE49-F238E27FC236}">
              <a16:creationId xmlns:a16="http://schemas.microsoft.com/office/drawing/2014/main" xmlns="" id="{00000000-0008-0000-2000-0000B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9" name="360 CuadroTexto">
          <a:extLst>
            <a:ext uri="{FF2B5EF4-FFF2-40B4-BE49-F238E27FC236}">
              <a16:creationId xmlns:a16="http://schemas.microsoft.com/office/drawing/2014/main" xmlns="" id="{00000000-0008-0000-2000-0000B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0" name="361 CuadroTexto">
          <a:extLst>
            <a:ext uri="{FF2B5EF4-FFF2-40B4-BE49-F238E27FC236}">
              <a16:creationId xmlns:a16="http://schemas.microsoft.com/office/drawing/2014/main" xmlns="" id="{00000000-0008-0000-2000-0000B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1" name="362 CuadroTexto">
          <a:extLst>
            <a:ext uri="{FF2B5EF4-FFF2-40B4-BE49-F238E27FC236}">
              <a16:creationId xmlns:a16="http://schemas.microsoft.com/office/drawing/2014/main" xmlns="" id="{00000000-0008-0000-2000-0000B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2" name="363 CuadroTexto">
          <a:extLst>
            <a:ext uri="{FF2B5EF4-FFF2-40B4-BE49-F238E27FC236}">
              <a16:creationId xmlns:a16="http://schemas.microsoft.com/office/drawing/2014/main" xmlns="" id="{00000000-0008-0000-2000-0000B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3" name="364 CuadroTexto">
          <a:extLst>
            <a:ext uri="{FF2B5EF4-FFF2-40B4-BE49-F238E27FC236}">
              <a16:creationId xmlns:a16="http://schemas.microsoft.com/office/drawing/2014/main" xmlns="" id="{00000000-0008-0000-2000-0000B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4" name="365 CuadroTexto">
          <a:extLst>
            <a:ext uri="{FF2B5EF4-FFF2-40B4-BE49-F238E27FC236}">
              <a16:creationId xmlns:a16="http://schemas.microsoft.com/office/drawing/2014/main" xmlns="" id="{00000000-0008-0000-2000-0000B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5" name="366 CuadroTexto">
          <a:extLst>
            <a:ext uri="{FF2B5EF4-FFF2-40B4-BE49-F238E27FC236}">
              <a16:creationId xmlns:a16="http://schemas.microsoft.com/office/drawing/2014/main" xmlns="" id="{00000000-0008-0000-2000-0000B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6" name="367 CuadroTexto">
          <a:extLst>
            <a:ext uri="{FF2B5EF4-FFF2-40B4-BE49-F238E27FC236}">
              <a16:creationId xmlns:a16="http://schemas.microsoft.com/office/drawing/2014/main" xmlns="" id="{00000000-0008-0000-2000-0000C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7" name="368 CuadroTexto">
          <a:extLst>
            <a:ext uri="{FF2B5EF4-FFF2-40B4-BE49-F238E27FC236}">
              <a16:creationId xmlns:a16="http://schemas.microsoft.com/office/drawing/2014/main" xmlns="" id="{00000000-0008-0000-2000-0000C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8" name="369 CuadroTexto">
          <a:extLst>
            <a:ext uri="{FF2B5EF4-FFF2-40B4-BE49-F238E27FC236}">
              <a16:creationId xmlns:a16="http://schemas.microsoft.com/office/drawing/2014/main" xmlns="" id="{00000000-0008-0000-2000-0000C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9" name="370 CuadroTexto">
          <a:extLst>
            <a:ext uri="{FF2B5EF4-FFF2-40B4-BE49-F238E27FC236}">
              <a16:creationId xmlns:a16="http://schemas.microsoft.com/office/drawing/2014/main" xmlns="" id="{00000000-0008-0000-2000-0000C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0" name="371 CuadroTexto">
          <a:extLst>
            <a:ext uri="{FF2B5EF4-FFF2-40B4-BE49-F238E27FC236}">
              <a16:creationId xmlns:a16="http://schemas.microsoft.com/office/drawing/2014/main" xmlns="" id="{00000000-0008-0000-2000-0000C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1" name="372 CuadroTexto">
          <a:extLst>
            <a:ext uri="{FF2B5EF4-FFF2-40B4-BE49-F238E27FC236}">
              <a16:creationId xmlns:a16="http://schemas.microsoft.com/office/drawing/2014/main" xmlns="" id="{00000000-0008-0000-2000-0000C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2" name="373 CuadroTexto">
          <a:extLst>
            <a:ext uri="{FF2B5EF4-FFF2-40B4-BE49-F238E27FC236}">
              <a16:creationId xmlns:a16="http://schemas.microsoft.com/office/drawing/2014/main" xmlns="" id="{00000000-0008-0000-2000-0000C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3" name="374 CuadroTexto">
          <a:extLst>
            <a:ext uri="{FF2B5EF4-FFF2-40B4-BE49-F238E27FC236}">
              <a16:creationId xmlns:a16="http://schemas.microsoft.com/office/drawing/2014/main" xmlns="" id="{00000000-0008-0000-2000-0000C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4" name="375 CuadroTexto">
          <a:extLst>
            <a:ext uri="{FF2B5EF4-FFF2-40B4-BE49-F238E27FC236}">
              <a16:creationId xmlns:a16="http://schemas.microsoft.com/office/drawing/2014/main" xmlns="" id="{00000000-0008-0000-2000-0000C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5" name="376 CuadroTexto">
          <a:extLst>
            <a:ext uri="{FF2B5EF4-FFF2-40B4-BE49-F238E27FC236}">
              <a16:creationId xmlns:a16="http://schemas.microsoft.com/office/drawing/2014/main" xmlns="" id="{00000000-0008-0000-2000-0000C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6" name="377 CuadroTexto">
          <a:extLst>
            <a:ext uri="{FF2B5EF4-FFF2-40B4-BE49-F238E27FC236}">
              <a16:creationId xmlns:a16="http://schemas.microsoft.com/office/drawing/2014/main" xmlns="" id="{00000000-0008-0000-2000-0000C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7" name="378 CuadroTexto">
          <a:extLst>
            <a:ext uri="{FF2B5EF4-FFF2-40B4-BE49-F238E27FC236}">
              <a16:creationId xmlns:a16="http://schemas.microsoft.com/office/drawing/2014/main" xmlns="" id="{00000000-0008-0000-2000-0000C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8" name="379 CuadroTexto">
          <a:extLst>
            <a:ext uri="{FF2B5EF4-FFF2-40B4-BE49-F238E27FC236}">
              <a16:creationId xmlns:a16="http://schemas.microsoft.com/office/drawing/2014/main" xmlns="" id="{00000000-0008-0000-2000-0000C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9" name="380 CuadroTexto">
          <a:extLst>
            <a:ext uri="{FF2B5EF4-FFF2-40B4-BE49-F238E27FC236}">
              <a16:creationId xmlns:a16="http://schemas.microsoft.com/office/drawing/2014/main" xmlns="" id="{00000000-0008-0000-2000-0000C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0" name="381 CuadroTexto">
          <a:extLst>
            <a:ext uri="{FF2B5EF4-FFF2-40B4-BE49-F238E27FC236}">
              <a16:creationId xmlns:a16="http://schemas.microsoft.com/office/drawing/2014/main" xmlns="" id="{00000000-0008-0000-2000-0000C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1" name="382 CuadroTexto">
          <a:extLst>
            <a:ext uri="{FF2B5EF4-FFF2-40B4-BE49-F238E27FC236}">
              <a16:creationId xmlns:a16="http://schemas.microsoft.com/office/drawing/2014/main" xmlns="" id="{00000000-0008-0000-2000-0000C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2" name="383 CuadroTexto">
          <a:extLst>
            <a:ext uri="{FF2B5EF4-FFF2-40B4-BE49-F238E27FC236}">
              <a16:creationId xmlns:a16="http://schemas.microsoft.com/office/drawing/2014/main" xmlns="" id="{00000000-0008-0000-2000-0000D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3" name="384 CuadroTexto">
          <a:extLst>
            <a:ext uri="{FF2B5EF4-FFF2-40B4-BE49-F238E27FC236}">
              <a16:creationId xmlns:a16="http://schemas.microsoft.com/office/drawing/2014/main" xmlns="" id="{00000000-0008-0000-2000-0000D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4" name="385 CuadroTexto">
          <a:extLst>
            <a:ext uri="{FF2B5EF4-FFF2-40B4-BE49-F238E27FC236}">
              <a16:creationId xmlns:a16="http://schemas.microsoft.com/office/drawing/2014/main" xmlns="" id="{00000000-0008-0000-2000-0000D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5" name="386 CuadroTexto">
          <a:extLst>
            <a:ext uri="{FF2B5EF4-FFF2-40B4-BE49-F238E27FC236}">
              <a16:creationId xmlns:a16="http://schemas.microsoft.com/office/drawing/2014/main" xmlns="" id="{00000000-0008-0000-2000-0000D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6" name="387 CuadroTexto">
          <a:extLst>
            <a:ext uri="{FF2B5EF4-FFF2-40B4-BE49-F238E27FC236}">
              <a16:creationId xmlns:a16="http://schemas.microsoft.com/office/drawing/2014/main" xmlns="" id="{00000000-0008-0000-2000-0000D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7" name="388 CuadroTexto">
          <a:extLst>
            <a:ext uri="{FF2B5EF4-FFF2-40B4-BE49-F238E27FC236}">
              <a16:creationId xmlns:a16="http://schemas.microsoft.com/office/drawing/2014/main" xmlns="" id="{00000000-0008-0000-2000-0000D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8" name="389 CuadroTexto">
          <a:extLst>
            <a:ext uri="{FF2B5EF4-FFF2-40B4-BE49-F238E27FC236}">
              <a16:creationId xmlns:a16="http://schemas.microsoft.com/office/drawing/2014/main" xmlns="" id="{00000000-0008-0000-2000-0000D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9" name="390 CuadroTexto">
          <a:extLst>
            <a:ext uri="{FF2B5EF4-FFF2-40B4-BE49-F238E27FC236}">
              <a16:creationId xmlns:a16="http://schemas.microsoft.com/office/drawing/2014/main" xmlns="" id="{00000000-0008-0000-2000-0000D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0" name="391 CuadroTexto">
          <a:extLst>
            <a:ext uri="{FF2B5EF4-FFF2-40B4-BE49-F238E27FC236}">
              <a16:creationId xmlns:a16="http://schemas.microsoft.com/office/drawing/2014/main" xmlns="" id="{00000000-0008-0000-2000-0000D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1" name="392 CuadroTexto">
          <a:extLst>
            <a:ext uri="{FF2B5EF4-FFF2-40B4-BE49-F238E27FC236}">
              <a16:creationId xmlns:a16="http://schemas.microsoft.com/office/drawing/2014/main" xmlns="" id="{00000000-0008-0000-2000-0000D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2" name="393 CuadroTexto">
          <a:extLst>
            <a:ext uri="{FF2B5EF4-FFF2-40B4-BE49-F238E27FC236}">
              <a16:creationId xmlns:a16="http://schemas.microsoft.com/office/drawing/2014/main" xmlns="" id="{00000000-0008-0000-2000-0000D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3" name="394 CuadroTexto">
          <a:extLst>
            <a:ext uri="{FF2B5EF4-FFF2-40B4-BE49-F238E27FC236}">
              <a16:creationId xmlns:a16="http://schemas.microsoft.com/office/drawing/2014/main" xmlns="" id="{00000000-0008-0000-2000-0000D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4" name="395 CuadroTexto">
          <a:extLst>
            <a:ext uri="{FF2B5EF4-FFF2-40B4-BE49-F238E27FC236}">
              <a16:creationId xmlns:a16="http://schemas.microsoft.com/office/drawing/2014/main" xmlns="" id="{00000000-0008-0000-2000-0000D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5" name="396 CuadroTexto">
          <a:extLst>
            <a:ext uri="{FF2B5EF4-FFF2-40B4-BE49-F238E27FC236}">
              <a16:creationId xmlns:a16="http://schemas.microsoft.com/office/drawing/2014/main" xmlns="" id="{00000000-0008-0000-2000-0000D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6" name="397 CuadroTexto">
          <a:extLst>
            <a:ext uri="{FF2B5EF4-FFF2-40B4-BE49-F238E27FC236}">
              <a16:creationId xmlns:a16="http://schemas.microsoft.com/office/drawing/2014/main" xmlns="" id="{00000000-0008-0000-2000-0000D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7" name="398 CuadroTexto">
          <a:extLst>
            <a:ext uri="{FF2B5EF4-FFF2-40B4-BE49-F238E27FC236}">
              <a16:creationId xmlns:a16="http://schemas.microsoft.com/office/drawing/2014/main" xmlns="" id="{00000000-0008-0000-2000-0000D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8" name="399 CuadroTexto">
          <a:extLst>
            <a:ext uri="{FF2B5EF4-FFF2-40B4-BE49-F238E27FC236}">
              <a16:creationId xmlns:a16="http://schemas.microsoft.com/office/drawing/2014/main" xmlns="" id="{00000000-0008-0000-2000-0000E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9" name="400 CuadroTexto">
          <a:extLst>
            <a:ext uri="{FF2B5EF4-FFF2-40B4-BE49-F238E27FC236}">
              <a16:creationId xmlns:a16="http://schemas.microsoft.com/office/drawing/2014/main" xmlns="" id="{00000000-0008-0000-2000-0000E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0" name="401 CuadroTexto">
          <a:extLst>
            <a:ext uri="{FF2B5EF4-FFF2-40B4-BE49-F238E27FC236}">
              <a16:creationId xmlns:a16="http://schemas.microsoft.com/office/drawing/2014/main" xmlns="" id="{00000000-0008-0000-2000-0000E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1" name="402 CuadroTexto">
          <a:extLst>
            <a:ext uri="{FF2B5EF4-FFF2-40B4-BE49-F238E27FC236}">
              <a16:creationId xmlns:a16="http://schemas.microsoft.com/office/drawing/2014/main" xmlns="" id="{00000000-0008-0000-2000-0000E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2" name="403 CuadroTexto">
          <a:extLst>
            <a:ext uri="{FF2B5EF4-FFF2-40B4-BE49-F238E27FC236}">
              <a16:creationId xmlns:a16="http://schemas.microsoft.com/office/drawing/2014/main" xmlns="" id="{00000000-0008-0000-2000-0000E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3" name="404 CuadroTexto">
          <a:extLst>
            <a:ext uri="{FF2B5EF4-FFF2-40B4-BE49-F238E27FC236}">
              <a16:creationId xmlns:a16="http://schemas.microsoft.com/office/drawing/2014/main" xmlns="" id="{00000000-0008-0000-2000-0000E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4" name="405 CuadroTexto">
          <a:extLst>
            <a:ext uri="{FF2B5EF4-FFF2-40B4-BE49-F238E27FC236}">
              <a16:creationId xmlns:a16="http://schemas.microsoft.com/office/drawing/2014/main" xmlns="" id="{00000000-0008-0000-2000-0000E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5" name="406 CuadroTexto">
          <a:extLst>
            <a:ext uri="{FF2B5EF4-FFF2-40B4-BE49-F238E27FC236}">
              <a16:creationId xmlns:a16="http://schemas.microsoft.com/office/drawing/2014/main" xmlns="" id="{00000000-0008-0000-2000-0000E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6" name="407 CuadroTexto">
          <a:extLst>
            <a:ext uri="{FF2B5EF4-FFF2-40B4-BE49-F238E27FC236}">
              <a16:creationId xmlns:a16="http://schemas.microsoft.com/office/drawing/2014/main" xmlns="" id="{00000000-0008-0000-2000-0000E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7" name="408 CuadroTexto">
          <a:extLst>
            <a:ext uri="{FF2B5EF4-FFF2-40B4-BE49-F238E27FC236}">
              <a16:creationId xmlns:a16="http://schemas.microsoft.com/office/drawing/2014/main" xmlns="" id="{00000000-0008-0000-2000-0000E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8" name="409 CuadroTexto">
          <a:extLst>
            <a:ext uri="{FF2B5EF4-FFF2-40B4-BE49-F238E27FC236}">
              <a16:creationId xmlns:a16="http://schemas.microsoft.com/office/drawing/2014/main" xmlns="" id="{00000000-0008-0000-2000-0000E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9" name="410 CuadroTexto">
          <a:extLst>
            <a:ext uri="{FF2B5EF4-FFF2-40B4-BE49-F238E27FC236}">
              <a16:creationId xmlns:a16="http://schemas.microsoft.com/office/drawing/2014/main" xmlns="" id="{00000000-0008-0000-2000-0000E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0" name="411 CuadroTexto">
          <a:extLst>
            <a:ext uri="{FF2B5EF4-FFF2-40B4-BE49-F238E27FC236}">
              <a16:creationId xmlns:a16="http://schemas.microsoft.com/office/drawing/2014/main" xmlns="" id="{00000000-0008-0000-2000-0000E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1" name="412 CuadroTexto">
          <a:extLst>
            <a:ext uri="{FF2B5EF4-FFF2-40B4-BE49-F238E27FC236}">
              <a16:creationId xmlns:a16="http://schemas.microsoft.com/office/drawing/2014/main" xmlns="" id="{00000000-0008-0000-2000-0000E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2" name="413 CuadroTexto">
          <a:extLst>
            <a:ext uri="{FF2B5EF4-FFF2-40B4-BE49-F238E27FC236}">
              <a16:creationId xmlns:a16="http://schemas.microsoft.com/office/drawing/2014/main" xmlns="" id="{00000000-0008-0000-2000-0000E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3" name="414 CuadroTexto">
          <a:extLst>
            <a:ext uri="{FF2B5EF4-FFF2-40B4-BE49-F238E27FC236}">
              <a16:creationId xmlns:a16="http://schemas.microsoft.com/office/drawing/2014/main" xmlns="" id="{00000000-0008-0000-2000-0000E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4" name="415 CuadroTexto">
          <a:extLst>
            <a:ext uri="{FF2B5EF4-FFF2-40B4-BE49-F238E27FC236}">
              <a16:creationId xmlns:a16="http://schemas.microsoft.com/office/drawing/2014/main" xmlns="" id="{00000000-0008-0000-2000-0000F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5" name="416 CuadroTexto">
          <a:extLst>
            <a:ext uri="{FF2B5EF4-FFF2-40B4-BE49-F238E27FC236}">
              <a16:creationId xmlns:a16="http://schemas.microsoft.com/office/drawing/2014/main" xmlns="" id="{00000000-0008-0000-2000-0000F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6" name="417 CuadroTexto">
          <a:extLst>
            <a:ext uri="{FF2B5EF4-FFF2-40B4-BE49-F238E27FC236}">
              <a16:creationId xmlns:a16="http://schemas.microsoft.com/office/drawing/2014/main" xmlns="" id="{00000000-0008-0000-2000-0000F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7" name="418 CuadroTexto">
          <a:extLst>
            <a:ext uri="{FF2B5EF4-FFF2-40B4-BE49-F238E27FC236}">
              <a16:creationId xmlns:a16="http://schemas.microsoft.com/office/drawing/2014/main" xmlns="" id="{00000000-0008-0000-2000-0000F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8" name="419 CuadroTexto">
          <a:extLst>
            <a:ext uri="{FF2B5EF4-FFF2-40B4-BE49-F238E27FC236}">
              <a16:creationId xmlns:a16="http://schemas.microsoft.com/office/drawing/2014/main" xmlns="" id="{00000000-0008-0000-2000-0000F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9" name="420 CuadroTexto">
          <a:extLst>
            <a:ext uri="{FF2B5EF4-FFF2-40B4-BE49-F238E27FC236}">
              <a16:creationId xmlns:a16="http://schemas.microsoft.com/office/drawing/2014/main" xmlns="" id="{00000000-0008-0000-2000-0000F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0" name="421 CuadroTexto">
          <a:extLst>
            <a:ext uri="{FF2B5EF4-FFF2-40B4-BE49-F238E27FC236}">
              <a16:creationId xmlns:a16="http://schemas.microsoft.com/office/drawing/2014/main" xmlns="" id="{00000000-0008-0000-2000-0000F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1" name="422 CuadroTexto">
          <a:extLst>
            <a:ext uri="{FF2B5EF4-FFF2-40B4-BE49-F238E27FC236}">
              <a16:creationId xmlns:a16="http://schemas.microsoft.com/office/drawing/2014/main" xmlns="" id="{00000000-0008-0000-2000-0000F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2" name="440 CuadroTexto">
          <a:extLst>
            <a:ext uri="{FF2B5EF4-FFF2-40B4-BE49-F238E27FC236}">
              <a16:creationId xmlns:a16="http://schemas.microsoft.com/office/drawing/2014/main" xmlns="" id="{00000000-0008-0000-2000-0000F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3" name="441 CuadroTexto">
          <a:extLst>
            <a:ext uri="{FF2B5EF4-FFF2-40B4-BE49-F238E27FC236}">
              <a16:creationId xmlns:a16="http://schemas.microsoft.com/office/drawing/2014/main" xmlns="" id="{00000000-0008-0000-2000-0000F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4" name="442 CuadroTexto">
          <a:extLst>
            <a:ext uri="{FF2B5EF4-FFF2-40B4-BE49-F238E27FC236}">
              <a16:creationId xmlns:a16="http://schemas.microsoft.com/office/drawing/2014/main" xmlns="" id="{00000000-0008-0000-2000-0000F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5" name="443 CuadroTexto">
          <a:extLst>
            <a:ext uri="{FF2B5EF4-FFF2-40B4-BE49-F238E27FC236}">
              <a16:creationId xmlns:a16="http://schemas.microsoft.com/office/drawing/2014/main" xmlns="" id="{00000000-0008-0000-2000-0000F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6" name="444 CuadroTexto">
          <a:extLst>
            <a:ext uri="{FF2B5EF4-FFF2-40B4-BE49-F238E27FC236}">
              <a16:creationId xmlns:a16="http://schemas.microsoft.com/office/drawing/2014/main" xmlns="" id="{00000000-0008-0000-2000-0000F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7" name="445 CuadroTexto">
          <a:extLst>
            <a:ext uri="{FF2B5EF4-FFF2-40B4-BE49-F238E27FC236}">
              <a16:creationId xmlns:a16="http://schemas.microsoft.com/office/drawing/2014/main" xmlns="" id="{00000000-0008-0000-2000-0000F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8" name="446 CuadroTexto">
          <a:extLst>
            <a:ext uri="{FF2B5EF4-FFF2-40B4-BE49-F238E27FC236}">
              <a16:creationId xmlns:a16="http://schemas.microsoft.com/office/drawing/2014/main" xmlns="" id="{00000000-0008-0000-2000-0000F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9" name="447 CuadroTexto">
          <a:extLst>
            <a:ext uri="{FF2B5EF4-FFF2-40B4-BE49-F238E27FC236}">
              <a16:creationId xmlns:a16="http://schemas.microsoft.com/office/drawing/2014/main" xmlns="" id="{00000000-0008-0000-2000-0000F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0" name="448 CuadroTexto">
          <a:extLst>
            <a:ext uri="{FF2B5EF4-FFF2-40B4-BE49-F238E27FC236}">
              <a16:creationId xmlns:a16="http://schemas.microsoft.com/office/drawing/2014/main" xmlns="" id="{00000000-0008-0000-2000-000000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1" name="449 CuadroTexto">
          <a:extLst>
            <a:ext uri="{FF2B5EF4-FFF2-40B4-BE49-F238E27FC236}">
              <a16:creationId xmlns:a16="http://schemas.microsoft.com/office/drawing/2014/main" xmlns="" id="{00000000-0008-0000-2000-000001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2" name="450 CuadroTexto">
          <a:extLst>
            <a:ext uri="{FF2B5EF4-FFF2-40B4-BE49-F238E27FC236}">
              <a16:creationId xmlns:a16="http://schemas.microsoft.com/office/drawing/2014/main" xmlns="" id="{00000000-0008-0000-2000-000002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3" name="451 CuadroTexto">
          <a:extLst>
            <a:ext uri="{FF2B5EF4-FFF2-40B4-BE49-F238E27FC236}">
              <a16:creationId xmlns:a16="http://schemas.microsoft.com/office/drawing/2014/main" xmlns="" id="{00000000-0008-0000-2000-000003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4" name="17 CuadroTexto">
          <a:extLst>
            <a:ext uri="{FF2B5EF4-FFF2-40B4-BE49-F238E27FC236}">
              <a16:creationId xmlns:a16="http://schemas.microsoft.com/office/drawing/2014/main" xmlns=""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5" name="90 CuadroTexto">
          <a:extLst>
            <a:ext uri="{FF2B5EF4-FFF2-40B4-BE49-F238E27FC236}">
              <a16:creationId xmlns:a16="http://schemas.microsoft.com/office/drawing/2014/main" xmlns="" id="{00000000-0008-0000-2000-000005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6" name="91 CuadroTexto">
          <a:extLst>
            <a:ext uri="{FF2B5EF4-FFF2-40B4-BE49-F238E27FC236}">
              <a16:creationId xmlns:a16="http://schemas.microsoft.com/office/drawing/2014/main" xmlns="" id="{00000000-0008-0000-2000-000006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7" name="92 CuadroTexto">
          <a:extLst>
            <a:ext uri="{FF2B5EF4-FFF2-40B4-BE49-F238E27FC236}">
              <a16:creationId xmlns:a16="http://schemas.microsoft.com/office/drawing/2014/main" xmlns="" id="{00000000-0008-0000-2000-000007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8" name="93 CuadroTexto">
          <a:extLst>
            <a:ext uri="{FF2B5EF4-FFF2-40B4-BE49-F238E27FC236}">
              <a16:creationId xmlns:a16="http://schemas.microsoft.com/office/drawing/2014/main" xmlns="" id="{00000000-0008-0000-2000-000008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9" name="94 CuadroTexto">
          <a:extLst>
            <a:ext uri="{FF2B5EF4-FFF2-40B4-BE49-F238E27FC236}">
              <a16:creationId xmlns:a16="http://schemas.microsoft.com/office/drawing/2014/main" xmlns="" id="{00000000-0008-0000-2000-000009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0" name="95 CuadroTexto">
          <a:extLst>
            <a:ext uri="{FF2B5EF4-FFF2-40B4-BE49-F238E27FC236}">
              <a16:creationId xmlns:a16="http://schemas.microsoft.com/office/drawing/2014/main" xmlns="" id="{00000000-0008-0000-2000-00000A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1" name="96 CuadroTexto">
          <a:extLst>
            <a:ext uri="{FF2B5EF4-FFF2-40B4-BE49-F238E27FC236}">
              <a16:creationId xmlns:a16="http://schemas.microsoft.com/office/drawing/2014/main" xmlns="" id="{00000000-0008-0000-2000-00000B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2" name="97 CuadroTexto">
          <a:extLst>
            <a:ext uri="{FF2B5EF4-FFF2-40B4-BE49-F238E27FC236}">
              <a16:creationId xmlns:a16="http://schemas.microsoft.com/office/drawing/2014/main" xmlns="" id="{00000000-0008-0000-2000-00000C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3" name="98 CuadroTexto">
          <a:extLst>
            <a:ext uri="{FF2B5EF4-FFF2-40B4-BE49-F238E27FC236}">
              <a16:creationId xmlns:a16="http://schemas.microsoft.com/office/drawing/2014/main" xmlns="" id="{00000000-0008-0000-2000-00000D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4" name="99 CuadroTexto">
          <a:extLst>
            <a:ext uri="{FF2B5EF4-FFF2-40B4-BE49-F238E27FC236}">
              <a16:creationId xmlns:a16="http://schemas.microsoft.com/office/drawing/2014/main" xmlns="" id="{00000000-0008-0000-2000-00000E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5" name="100 CuadroTexto">
          <a:extLst>
            <a:ext uri="{FF2B5EF4-FFF2-40B4-BE49-F238E27FC236}">
              <a16:creationId xmlns:a16="http://schemas.microsoft.com/office/drawing/2014/main" xmlns="" id="{00000000-0008-0000-2000-00000F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6" name="101 CuadroTexto">
          <a:extLst>
            <a:ext uri="{FF2B5EF4-FFF2-40B4-BE49-F238E27FC236}">
              <a16:creationId xmlns:a16="http://schemas.microsoft.com/office/drawing/2014/main" xmlns="" id="{00000000-0008-0000-2000-000010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7" name="118 CuadroTexto">
          <a:extLst>
            <a:ext uri="{FF2B5EF4-FFF2-40B4-BE49-F238E27FC236}">
              <a16:creationId xmlns:a16="http://schemas.microsoft.com/office/drawing/2014/main" xmlns=""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8" name="119 CuadroTexto">
          <a:extLst>
            <a:ext uri="{FF2B5EF4-FFF2-40B4-BE49-F238E27FC236}">
              <a16:creationId xmlns:a16="http://schemas.microsoft.com/office/drawing/2014/main" xmlns=""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9" name="120 CuadroTexto">
          <a:extLst>
            <a:ext uri="{FF2B5EF4-FFF2-40B4-BE49-F238E27FC236}">
              <a16:creationId xmlns:a16="http://schemas.microsoft.com/office/drawing/2014/main" xmlns=""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0" name="121 CuadroTexto">
          <a:extLst>
            <a:ext uri="{FF2B5EF4-FFF2-40B4-BE49-F238E27FC236}">
              <a16:creationId xmlns:a16="http://schemas.microsoft.com/office/drawing/2014/main" xmlns=""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1" name="122 CuadroTexto">
          <a:extLst>
            <a:ext uri="{FF2B5EF4-FFF2-40B4-BE49-F238E27FC236}">
              <a16:creationId xmlns:a16="http://schemas.microsoft.com/office/drawing/2014/main" xmlns=""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2" name="123 CuadroTexto">
          <a:extLst>
            <a:ext uri="{FF2B5EF4-FFF2-40B4-BE49-F238E27FC236}">
              <a16:creationId xmlns:a16="http://schemas.microsoft.com/office/drawing/2014/main" xmlns=""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3" name="124 CuadroTexto">
          <a:extLst>
            <a:ext uri="{FF2B5EF4-FFF2-40B4-BE49-F238E27FC236}">
              <a16:creationId xmlns:a16="http://schemas.microsoft.com/office/drawing/2014/main" xmlns=""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4" name="125 CuadroTexto">
          <a:extLst>
            <a:ext uri="{FF2B5EF4-FFF2-40B4-BE49-F238E27FC236}">
              <a16:creationId xmlns:a16="http://schemas.microsoft.com/office/drawing/2014/main" xmlns=""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5" name="143 CuadroTexto">
          <a:extLst>
            <a:ext uri="{FF2B5EF4-FFF2-40B4-BE49-F238E27FC236}">
              <a16:creationId xmlns:a16="http://schemas.microsoft.com/office/drawing/2014/main" xmlns=""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6" name="144 CuadroTexto">
          <a:extLst>
            <a:ext uri="{FF2B5EF4-FFF2-40B4-BE49-F238E27FC236}">
              <a16:creationId xmlns:a16="http://schemas.microsoft.com/office/drawing/2014/main" xmlns=""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7" name="145 CuadroTexto">
          <a:extLst>
            <a:ext uri="{FF2B5EF4-FFF2-40B4-BE49-F238E27FC236}">
              <a16:creationId xmlns:a16="http://schemas.microsoft.com/office/drawing/2014/main" xmlns=""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8" name="146 CuadroTexto">
          <a:extLst>
            <a:ext uri="{FF2B5EF4-FFF2-40B4-BE49-F238E27FC236}">
              <a16:creationId xmlns:a16="http://schemas.microsoft.com/office/drawing/2014/main" xmlns=""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9" name="147 CuadroTexto">
          <a:extLst>
            <a:ext uri="{FF2B5EF4-FFF2-40B4-BE49-F238E27FC236}">
              <a16:creationId xmlns:a16="http://schemas.microsoft.com/office/drawing/2014/main" xmlns=""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0" name="148 CuadroTexto">
          <a:extLst>
            <a:ext uri="{FF2B5EF4-FFF2-40B4-BE49-F238E27FC236}">
              <a16:creationId xmlns:a16="http://schemas.microsoft.com/office/drawing/2014/main" xmlns=""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1" name="149 CuadroTexto">
          <a:extLst>
            <a:ext uri="{FF2B5EF4-FFF2-40B4-BE49-F238E27FC236}">
              <a16:creationId xmlns:a16="http://schemas.microsoft.com/office/drawing/2014/main" xmlns=""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2" name="150 CuadroTexto">
          <a:extLst>
            <a:ext uri="{FF2B5EF4-FFF2-40B4-BE49-F238E27FC236}">
              <a16:creationId xmlns:a16="http://schemas.microsoft.com/office/drawing/2014/main" xmlns=""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3" name="151 CuadroTexto">
          <a:extLst>
            <a:ext uri="{FF2B5EF4-FFF2-40B4-BE49-F238E27FC236}">
              <a16:creationId xmlns:a16="http://schemas.microsoft.com/office/drawing/2014/main" xmlns=""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4" name="152 CuadroTexto">
          <a:extLst>
            <a:ext uri="{FF2B5EF4-FFF2-40B4-BE49-F238E27FC236}">
              <a16:creationId xmlns:a16="http://schemas.microsoft.com/office/drawing/2014/main" xmlns=""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5" name="153 CuadroTexto">
          <a:extLst>
            <a:ext uri="{FF2B5EF4-FFF2-40B4-BE49-F238E27FC236}">
              <a16:creationId xmlns:a16="http://schemas.microsoft.com/office/drawing/2014/main" xmlns=""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6" name="154 CuadroTexto">
          <a:extLst>
            <a:ext uri="{FF2B5EF4-FFF2-40B4-BE49-F238E27FC236}">
              <a16:creationId xmlns:a16="http://schemas.microsoft.com/office/drawing/2014/main" xmlns=""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7" name="155 CuadroTexto">
          <a:extLst>
            <a:ext uri="{FF2B5EF4-FFF2-40B4-BE49-F238E27FC236}">
              <a16:creationId xmlns:a16="http://schemas.microsoft.com/office/drawing/2014/main" xmlns=""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8" name="156 CuadroTexto">
          <a:extLst>
            <a:ext uri="{FF2B5EF4-FFF2-40B4-BE49-F238E27FC236}">
              <a16:creationId xmlns:a16="http://schemas.microsoft.com/office/drawing/2014/main" xmlns=""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9" name="157 CuadroTexto">
          <a:extLst>
            <a:ext uri="{FF2B5EF4-FFF2-40B4-BE49-F238E27FC236}">
              <a16:creationId xmlns:a16="http://schemas.microsoft.com/office/drawing/2014/main" xmlns=""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0" name="158 CuadroTexto">
          <a:extLst>
            <a:ext uri="{FF2B5EF4-FFF2-40B4-BE49-F238E27FC236}">
              <a16:creationId xmlns:a16="http://schemas.microsoft.com/office/drawing/2014/main" xmlns=""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1" name="159 CuadroTexto">
          <a:extLst>
            <a:ext uri="{FF2B5EF4-FFF2-40B4-BE49-F238E27FC236}">
              <a16:creationId xmlns:a16="http://schemas.microsoft.com/office/drawing/2014/main" xmlns=""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2" name="160 CuadroTexto">
          <a:extLst>
            <a:ext uri="{FF2B5EF4-FFF2-40B4-BE49-F238E27FC236}">
              <a16:creationId xmlns:a16="http://schemas.microsoft.com/office/drawing/2014/main" xmlns=""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3" name="161 CuadroTexto">
          <a:extLst>
            <a:ext uri="{FF2B5EF4-FFF2-40B4-BE49-F238E27FC236}">
              <a16:creationId xmlns:a16="http://schemas.microsoft.com/office/drawing/2014/main" xmlns=""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4" name="162 CuadroTexto">
          <a:extLst>
            <a:ext uri="{FF2B5EF4-FFF2-40B4-BE49-F238E27FC236}">
              <a16:creationId xmlns:a16="http://schemas.microsoft.com/office/drawing/2014/main" xmlns=""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5" name="163 CuadroTexto">
          <a:extLst>
            <a:ext uri="{FF2B5EF4-FFF2-40B4-BE49-F238E27FC236}">
              <a16:creationId xmlns:a16="http://schemas.microsoft.com/office/drawing/2014/main" xmlns=""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6" name="164 CuadroTexto">
          <a:extLst>
            <a:ext uri="{FF2B5EF4-FFF2-40B4-BE49-F238E27FC236}">
              <a16:creationId xmlns:a16="http://schemas.microsoft.com/office/drawing/2014/main" xmlns=""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7" name="165 CuadroTexto">
          <a:extLst>
            <a:ext uri="{FF2B5EF4-FFF2-40B4-BE49-F238E27FC236}">
              <a16:creationId xmlns:a16="http://schemas.microsoft.com/office/drawing/2014/main" xmlns=""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8" name="166 CuadroTexto">
          <a:extLst>
            <a:ext uri="{FF2B5EF4-FFF2-40B4-BE49-F238E27FC236}">
              <a16:creationId xmlns:a16="http://schemas.microsoft.com/office/drawing/2014/main" xmlns=""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9" name="167 CuadroTexto">
          <a:extLst>
            <a:ext uri="{FF2B5EF4-FFF2-40B4-BE49-F238E27FC236}">
              <a16:creationId xmlns:a16="http://schemas.microsoft.com/office/drawing/2014/main" xmlns=""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0" name="168 CuadroTexto">
          <a:extLst>
            <a:ext uri="{FF2B5EF4-FFF2-40B4-BE49-F238E27FC236}">
              <a16:creationId xmlns:a16="http://schemas.microsoft.com/office/drawing/2014/main" xmlns=""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1" name="169 CuadroTexto">
          <a:extLst>
            <a:ext uri="{FF2B5EF4-FFF2-40B4-BE49-F238E27FC236}">
              <a16:creationId xmlns:a16="http://schemas.microsoft.com/office/drawing/2014/main" xmlns=""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2" name="170 CuadroTexto">
          <a:extLst>
            <a:ext uri="{FF2B5EF4-FFF2-40B4-BE49-F238E27FC236}">
              <a16:creationId xmlns:a16="http://schemas.microsoft.com/office/drawing/2014/main" xmlns=""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3" name="171 CuadroTexto">
          <a:extLst>
            <a:ext uri="{FF2B5EF4-FFF2-40B4-BE49-F238E27FC236}">
              <a16:creationId xmlns:a16="http://schemas.microsoft.com/office/drawing/2014/main" xmlns=""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4" name="172 CuadroTexto">
          <a:extLst>
            <a:ext uri="{FF2B5EF4-FFF2-40B4-BE49-F238E27FC236}">
              <a16:creationId xmlns:a16="http://schemas.microsoft.com/office/drawing/2014/main" xmlns=""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5" name="173 CuadroTexto">
          <a:extLst>
            <a:ext uri="{FF2B5EF4-FFF2-40B4-BE49-F238E27FC236}">
              <a16:creationId xmlns:a16="http://schemas.microsoft.com/office/drawing/2014/main" xmlns=""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6" name="174 CuadroTexto">
          <a:extLst>
            <a:ext uri="{FF2B5EF4-FFF2-40B4-BE49-F238E27FC236}">
              <a16:creationId xmlns:a16="http://schemas.microsoft.com/office/drawing/2014/main" xmlns=""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7" name="175 CuadroTexto">
          <a:extLst>
            <a:ext uri="{FF2B5EF4-FFF2-40B4-BE49-F238E27FC236}">
              <a16:creationId xmlns:a16="http://schemas.microsoft.com/office/drawing/2014/main" xmlns=""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8" name="176 CuadroTexto">
          <a:extLst>
            <a:ext uri="{FF2B5EF4-FFF2-40B4-BE49-F238E27FC236}">
              <a16:creationId xmlns:a16="http://schemas.microsoft.com/office/drawing/2014/main" xmlns=""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9" name="177 CuadroTexto">
          <a:extLst>
            <a:ext uri="{FF2B5EF4-FFF2-40B4-BE49-F238E27FC236}">
              <a16:creationId xmlns:a16="http://schemas.microsoft.com/office/drawing/2014/main" xmlns=""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0" name="178 CuadroTexto">
          <a:extLst>
            <a:ext uri="{FF2B5EF4-FFF2-40B4-BE49-F238E27FC236}">
              <a16:creationId xmlns:a16="http://schemas.microsoft.com/office/drawing/2014/main" xmlns=""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1" name="179 CuadroTexto">
          <a:extLst>
            <a:ext uri="{FF2B5EF4-FFF2-40B4-BE49-F238E27FC236}">
              <a16:creationId xmlns:a16="http://schemas.microsoft.com/office/drawing/2014/main" xmlns=""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2" name="180 CuadroTexto">
          <a:extLst>
            <a:ext uri="{FF2B5EF4-FFF2-40B4-BE49-F238E27FC236}">
              <a16:creationId xmlns:a16="http://schemas.microsoft.com/office/drawing/2014/main" xmlns=""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3" name="181 CuadroTexto">
          <a:extLst>
            <a:ext uri="{FF2B5EF4-FFF2-40B4-BE49-F238E27FC236}">
              <a16:creationId xmlns:a16="http://schemas.microsoft.com/office/drawing/2014/main" xmlns=""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4" name="182 CuadroTexto">
          <a:extLst>
            <a:ext uri="{FF2B5EF4-FFF2-40B4-BE49-F238E27FC236}">
              <a16:creationId xmlns:a16="http://schemas.microsoft.com/office/drawing/2014/main" xmlns=""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5" name="183 CuadroTexto">
          <a:extLst>
            <a:ext uri="{FF2B5EF4-FFF2-40B4-BE49-F238E27FC236}">
              <a16:creationId xmlns:a16="http://schemas.microsoft.com/office/drawing/2014/main" xmlns=""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6" name="184 CuadroTexto">
          <a:extLst>
            <a:ext uri="{FF2B5EF4-FFF2-40B4-BE49-F238E27FC236}">
              <a16:creationId xmlns:a16="http://schemas.microsoft.com/office/drawing/2014/main" xmlns=""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7" name="185 CuadroTexto">
          <a:extLst>
            <a:ext uri="{FF2B5EF4-FFF2-40B4-BE49-F238E27FC236}">
              <a16:creationId xmlns:a16="http://schemas.microsoft.com/office/drawing/2014/main" xmlns=""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8" name="186 CuadroTexto">
          <a:extLst>
            <a:ext uri="{FF2B5EF4-FFF2-40B4-BE49-F238E27FC236}">
              <a16:creationId xmlns:a16="http://schemas.microsoft.com/office/drawing/2014/main" xmlns=""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9" name="187 CuadroTexto">
          <a:extLst>
            <a:ext uri="{FF2B5EF4-FFF2-40B4-BE49-F238E27FC236}">
              <a16:creationId xmlns:a16="http://schemas.microsoft.com/office/drawing/2014/main" xmlns=""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0" name="188 CuadroTexto">
          <a:extLst>
            <a:ext uri="{FF2B5EF4-FFF2-40B4-BE49-F238E27FC236}">
              <a16:creationId xmlns:a16="http://schemas.microsoft.com/office/drawing/2014/main" xmlns=""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1" name="189 CuadroTexto">
          <a:extLst>
            <a:ext uri="{FF2B5EF4-FFF2-40B4-BE49-F238E27FC236}">
              <a16:creationId xmlns:a16="http://schemas.microsoft.com/office/drawing/2014/main" xmlns=""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2" name="190 CuadroTexto">
          <a:extLst>
            <a:ext uri="{FF2B5EF4-FFF2-40B4-BE49-F238E27FC236}">
              <a16:creationId xmlns:a16="http://schemas.microsoft.com/office/drawing/2014/main" xmlns=""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3" name="191 CuadroTexto">
          <a:extLst>
            <a:ext uri="{FF2B5EF4-FFF2-40B4-BE49-F238E27FC236}">
              <a16:creationId xmlns:a16="http://schemas.microsoft.com/office/drawing/2014/main" xmlns=""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4" name="192 CuadroTexto">
          <a:extLst>
            <a:ext uri="{FF2B5EF4-FFF2-40B4-BE49-F238E27FC236}">
              <a16:creationId xmlns:a16="http://schemas.microsoft.com/office/drawing/2014/main" xmlns=""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5" name="193 CuadroTexto">
          <a:extLst>
            <a:ext uri="{FF2B5EF4-FFF2-40B4-BE49-F238E27FC236}">
              <a16:creationId xmlns:a16="http://schemas.microsoft.com/office/drawing/2014/main" xmlns=""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6" name="194 CuadroTexto">
          <a:extLst>
            <a:ext uri="{FF2B5EF4-FFF2-40B4-BE49-F238E27FC236}">
              <a16:creationId xmlns:a16="http://schemas.microsoft.com/office/drawing/2014/main" xmlns=""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7" name="195 CuadroTexto">
          <a:extLst>
            <a:ext uri="{FF2B5EF4-FFF2-40B4-BE49-F238E27FC236}">
              <a16:creationId xmlns:a16="http://schemas.microsoft.com/office/drawing/2014/main" xmlns=""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8" name="196 CuadroTexto">
          <a:extLst>
            <a:ext uri="{FF2B5EF4-FFF2-40B4-BE49-F238E27FC236}">
              <a16:creationId xmlns:a16="http://schemas.microsoft.com/office/drawing/2014/main" xmlns=""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9" name="197 CuadroTexto">
          <a:extLst>
            <a:ext uri="{FF2B5EF4-FFF2-40B4-BE49-F238E27FC236}">
              <a16:creationId xmlns:a16="http://schemas.microsoft.com/office/drawing/2014/main" xmlns=""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0" name="198 CuadroTexto">
          <a:extLst>
            <a:ext uri="{FF2B5EF4-FFF2-40B4-BE49-F238E27FC236}">
              <a16:creationId xmlns:a16="http://schemas.microsoft.com/office/drawing/2014/main" xmlns=""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1" name="199 CuadroTexto">
          <a:extLst>
            <a:ext uri="{FF2B5EF4-FFF2-40B4-BE49-F238E27FC236}">
              <a16:creationId xmlns:a16="http://schemas.microsoft.com/office/drawing/2014/main" xmlns=""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2" name="200 CuadroTexto">
          <a:extLst>
            <a:ext uri="{FF2B5EF4-FFF2-40B4-BE49-F238E27FC236}">
              <a16:creationId xmlns:a16="http://schemas.microsoft.com/office/drawing/2014/main" xmlns=""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3" name="201 CuadroTexto">
          <a:extLst>
            <a:ext uri="{FF2B5EF4-FFF2-40B4-BE49-F238E27FC236}">
              <a16:creationId xmlns:a16="http://schemas.microsoft.com/office/drawing/2014/main" xmlns=""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4" name="202 CuadroTexto">
          <a:extLst>
            <a:ext uri="{FF2B5EF4-FFF2-40B4-BE49-F238E27FC236}">
              <a16:creationId xmlns:a16="http://schemas.microsoft.com/office/drawing/2014/main" xmlns=""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5" name="203 CuadroTexto">
          <a:extLst>
            <a:ext uri="{FF2B5EF4-FFF2-40B4-BE49-F238E27FC236}">
              <a16:creationId xmlns:a16="http://schemas.microsoft.com/office/drawing/2014/main" xmlns=""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6" name="204 CuadroTexto">
          <a:extLst>
            <a:ext uri="{FF2B5EF4-FFF2-40B4-BE49-F238E27FC236}">
              <a16:creationId xmlns:a16="http://schemas.microsoft.com/office/drawing/2014/main" xmlns=""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7" name="205 CuadroTexto">
          <a:extLst>
            <a:ext uri="{FF2B5EF4-FFF2-40B4-BE49-F238E27FC236}">
              <a16:creationId xmlns:a16="http://schemas.microsoft.com/office/drawing/2014/main" xmlns=""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8" name="206 CuadroTexto">
          <a:extLst>
            <a:ext uri="{FF2B5EF4-FFF2-40B4-BE49-F238E27FC236}">
              <a16:creationId xmlns:a16="http://schemas.microsoft.com/office/drawing/2014/main" xmlns=""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9" name="207 CuadroTexto">
          <a:extLst>
            <a:ext uri="{FF2B5EF4-FFF2-40B4-BE49-F238E27FC236}">
              <a16:creationId xmlns:a16="http://schemas.microsoft.com/office/drawing/2014/main" xmlns=""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0" name="208 CuadroTexto">
          <a:extLst>
            <a:ext uri="{FF2B5EF4-FFF2-40B4-BE49-F238E27FC236}">
              <a16:creationId xmlns:a16="http://schemas.microsoft.com/office/drawing/2014/main" xmlns=""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1" name="209 CuadroTexto">
          <a:extLst>
            <a:ext uri="{FF2B5EF4-FFF2-40B4-BE49-F238E27FC236}">
              <a16:creationId xmlns:a16="http://schemas.microsoft.com/office/drawing/2014/main" xmlns=""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2" name="210 CuadroTexto">
          <a:extLst>
            <a:ext uri="{FF2B5EF4-FFF2-40B4-BE49-F238E27FC236}">
              <a16:creationId xmlns:a16="http://schemas.microsoft.com/office/drawing/2014/main" xmlns=""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3" name="211 CuadroTexto">
          <a:extLst>
            <a:ext uri="{FF2B5EF4-FFF2-40B4-BE49-F238E27FC236}">
              <a16:creationId xmlns:a16="http://schemas.microsoft.com/office/drawing/2014/main" xmlns=""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4" name="212 CuadroTexto">
          <a:extLst>
            <a:ext uri="{FF2B5EF4-FFF2-40B4-BE49-F238E27FC236}">
              <a16:creationId xmlns:a16="http://schemas.microsoft.com/office/drawing/2014/main" xmlns=""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5" name="213 CuadroTexto">
          <a:extLst>
            <a:ext uri="{FF2B5EF4-FFF2-40B4-BE49-F238E27FC236}">
              <a16:creationId xmlns:a16="http://schemas.microsoft.com/office/drawing/2014/main" xmlns=""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6" name="214 CuadroTexto">
          <a:extLst>
            <a:ext uri="{FF2B5EF4-FFF2-40B4-BE49-F238E27FC236}">
              <a16:creationId xmlns:a16="http://schemas.microsoft.com/office/drawing/2014/main" xmlns=""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7" name="215 CuadroTexto">
          <a:extLst>
            <a:ext uri="{FF2B5EF4-FFF2-40B4-BE49-F238E27FC236}">
              <a16:creationId xmlns:a16="http://schemas.microsoft.com/office/drawing/2014/main" xmlns=""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8" name="216 CuadroTexto">
          <a:extLst>
            <a:ext uri="{FF2B5EF4-FFF2-40B4-BE49-F238E27FC236}">
              <a16:creationId xmlns:a16="http://schemas.microsoft.com/office/drawing/2014/main" xmlns=""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9" name="217 CuadroTexto">
          <a:extLst>
            <a:ext uri="{FF2B5EF4-FFF2-40B4-BE49-F238E27FC236}">
              <a16:creationId xmlns:a16="http://schemas.microsoft.com/office/drawing/2014/main" xmlns=""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0" name="218 CuadroTexto">
          <a:extLst>
            <a:ext uri="{FF2B5EF4-FFF2-40B4-BE49-F238E27FC236}">
              <a16:creationId xmlns:a16="http://schemas.microsoft.com/office/drawing/2014/main" xmlns=""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1" name="219 CuadroTexto">
          <a:extLst>
            <a:ext uri="{FF2B5EF4-FFF2-40B4-BE49-F238E27FC236}">
              <a16:creationId xmlns:a16="http://schemas.microsoft.com/office/drawing/2014/main" xmlns=""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2" name="220 CuadroTexto">
          <a:extLst>
            <a:ext uri="{FF2B5EF4-FFF2-40B4-BE49-F238E27FC236}">
              <a16:creationId xmlns:a16="http://schemas.microsoft.com/office/drawing/2014/main" xmlns=""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3" name="221 CuadroTexto">
          <a:extLst>
            <a:ext uri="{FF2B5EF4-FFF2-40B4-BE49-F238E27FC236}">
              <a16:creationId xmlns:a16="http://schemas.microsoft.com/office/drawing/2014/main" xmlns=""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4" name="222 CuadroTexto">
          <a:extLst>
            <a:ext uri="{FF2B5EF4-FFF2-40B4-BE49-F238E27FC236}">
              <a16:creationId xmlns:a16="http://schemas.microsoft.com/office/drawing/2014/main" xmlns=""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5" name="223 CuadroTexto">
          <a:extLst>
            <a:ext uri="{FF2B5EF4-FFF2-40B4-BE49-F238E27FC236}">
              <a16:creationId xmlns:a16="http://schemas.microsoft.com/office/drawing/2014/main" xmlns=""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6" name="224 CuadroTexto">
          <a:extLst>
            <a:ext uri="{FF2B5EF4-FFF2-40B4-BE49-F238E27FC236}">
              <a16:creationId xmlns:a16="http://schemas.microsoft.com/office/drawing/2014/main" xmlns=""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7" name="225 CuadroTexto">
          <a:extLst>
            <a:ext uri="{FF2B5EF4-FFF2-40B4-BE49-F238E27FC236}">
              <a16:creationId xmlns:a16="http://schemas.microsoft.com/office/drawing/2014/main" xmlns=""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8" name="226 CuadroTexto">
          <a:extLst>
            <a:ext uri="{FF2B5EF4-FFF2-40B4-BE49-F238E27FC236}">
              <a16:creationId xmlns:a16="http://schemas.microsoft.com/office/drawing/2014/main" xmlns=""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9" name="227 CuadroTexto">
          <a:extLst>
            <a:ext uri="{FF2B5EF4-FFF2-40B4-BE49-F238E27FC236}">
              <a16:creationId xmlns:a16="http://schemas.microsoft.com/office/drawing/2014/main" xmlns=""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0" name="228 CuadroTexto">
          <a:extLst>
            <a:ext uri="{FF2B5EF4-FFF2-40B4-BE49-F238E27FC236}">
              <a16:creationId xmlns:a16="http://schemas.microsoft.com/office/drawing/2014/main" xmlns=""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1" name="229 CuadroTexto">
          <a:extLst>
            <a:ext uri="{FF2B5EF4-FFF2-40B4-BE49-F238E27FC236}">
              <a16:creationId xmlns:a16="http://schemas.microsoft.com/office/drawing/2014/main" xmlns=""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2" name="230 CuadroTexto">
          <a:extLst>
            <a:ext uri="{FF2B5EF4-FFF2-40B4-BE49-F238E27FC236}">
              <a16:creationId xmlns:a16="http://schemas.microsoft.com/office/drawing/2014/main" xmlns=""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3" name="231 CuadroTexto">
          <a:extLst>
            <a:ext uri="{FF2B5EF4-FFF2-40B4-BE49-F238E27FC236}">
              <a16:creationId xmlns:a16="http://schemas.microsoft.com/office/drawing/2014/main" xmlns=""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4" name="232 CuadroTexto">
          <a:extLst>
            <a:ext uri="{FF2B5EF4-FFF2-40B4-BE49-F238E27FC236}">
              <a16:creationId xmlns:a16="http://schemas.microsoft.com/office/drawing/2014/main" xmlns=""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5" name="233 CuadroTexto">
          <a:extLst>
            <a:ext uri="{FF2B5EF4-FFF2-40B4-BE49-F238E27FC236}">
              <a16:creationId xmlns:a16="http://schemas.microsoft.com/office/drawing/2014/main" xmlns=""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6" name="234 CuadroTexto">
          <a:extLst>
            <a:ext uri="{FF2B5EF4-FFF2-40B4-BE49-F238E27FC236}">
              <a16:creationId xmlns:a16="http://schemas.microsoft.com/office/drawing/2014/main" xmlns=""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7" name="235 CuadroTexto">
          <a:extLst>
            <a:ext uri="{FF2B5EF4-FFF2-40B4-BE49-F238E27FC236}">
              <a16:creationId xmlns:a16="http://schemas.microsoft.com/office/drawing/2014/main" xmlns=""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8" name="236 CuadroTexto">
          <a:extLst>
            <a:ext uri="{FF2B5EF4-FFF2-40B4-BE49-F238E27FC236}">
              <a16:creationId xmlns:a16="http://schemas.microsoft.com/office/drawing/2014/main" xmlns=""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9" name="237 CuadroTexto">
          <a:extLst>
            <a:ext uri="{FF2B5EF4-FFF2-40B4-BE49-F238E27FC236}">
              <a16:creationId xmlns:a16="http://schemas.microsoft.com/office/drawing/2014/main" xmlns=""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0" name="238 CuadroTexto">
          <a:extLst>
            <a:ext uri="{FF2B5EF4-FFF2-40B4-BE49-F238E27FC236}">
              <a16:creationId xmlns:a16="http://schemas.microsoft.com/office/drawing/2014/main" xmlns=""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1" name="239 CuadroTexto">
          <a:extLst>
            <a:ext uri="{FF2B5EF4-FFF2-40B4-BE49-F238E27FC236}">
              <a16:creationId xmlns:a16="http://schemas.microsoft.com/office/drawing/2014/main" xmlns=""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2" name="240 CuadroTexto">
          <a:extLst>
            <a:ext uri="{FF2B5EF4-FFF2-40B4-BE49-F238E27FC236}">
              <a16:creationId xmlns:a16="http://schemas.microsoft.com/office/drawing/2014/main" xmlns=""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3" name="241 CuadroTexto">
          <a:extLst>
            <a:ext uri="{FF2B5EF4-FFF2-40B4-BE49-F238E27FC236}">
              <a16:creationId xmlns:a16="http://schemas.microsoft.com/office/drawing/2014/main" xmlns=""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4" name="242 CuadroTexto">
          <a:extLst>
            <a:ext uri="{FF2B5EF4-FFF2-40B4-BE49-F238E27FC236}">
              <a16:creationId xmlns:a16="http://schemas.microsoft.com/office/drawing/2014/main" xmlns=""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5" name="243 CuadroTexto">
          <a:extLst>
            <a:ext uri="{FF2B5EF4-FFF2-40B4-BE49-F238E27FC236}">
              <a16:creationId xmlns:a16="http://schemas.microsoft.com/office/drawing/2014/main" xmlns=""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6" name="244 CuadroTexto">
          <a:extLst>
            <a:ext uri="{FF2B5EF4-FFF2-40B4-BE49-F238E27FC236}">
              <a16:creationId xmlns:a16="http://schemas.microsoft.com/office/drawing/2014/main" xmlns=""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7" name="245 CuadroTexto">
          <a:extLst>
            <a:ext uri="{FF2B5EF4-FFF2-40B4-BE49-F238E27FC236}">
              <a16:creationId xmlns:a16="http://schemas.microsoft.com/office/drawing/2014/main" xmlns=""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8" name="246 CuadroTexto">
          <a:extLst>
            <a:ext uri="{FF2B5EF4-FFF2-40B4-BE49-F238E27FC236}">
              <a16:creationId xmlns:a16="http://schemas.microsoft.com/office/drawing/2014/main" xmlns=""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9" name="247 CuadroTexto">
          <a:extLst>
            <a:ext uri="{FF2B5EF4-FFF2-40B4-BE49-F238E27FC236}">
              <a16:creationId xmlns:a16="http://schemas.microsoft.com/office/drawing/2014/main" xmlns=""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0" name="248 CuadroTexto">
          <a:extLst>
            <a:ext uri="{FF2B5EF4-FFF2-40B4-BE49-F238E27FC236}">
              <a16:creationId xmlns:a16="http://schemas.microsoft.com/office/drawing/2014/main" xmlns=""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1" name="249 CuadroTexto">
          <a:extLst>
            <a:ext uri="{FF2B5EF4-FFF2-40B4-BE49-F238E27FC236}">
              <a16:creationId xmlns:a16="http://schemas.microsoft.com/office/drawing/2014/main" xmlns=""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2" name="250 CuadroTexto">
          <a:extLst>
            <a:ext uri="{FF2B5EF4-FFF2-40B4-BE49-F238E27FC236}">
              <a16:creationId xmlns:a16="http://schemas.microsoft.com/office/drawing/2014/main" xmlns=""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3" name="251 CuadroTexto">
          <a:extLst>
            <a:ext uri="{FF2B5EF4-FFF2-40B4-BE49-F238E27FC236}">
              <a16:creationId xmlns:a16="http://schemas.microsoft.com/office/drawing/2014/main" xmlns=""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4" name="252 CuadroTexto">
          <a:extLst>
            <a:ext uri="{FF2B5EF4-FFF2-40B4-BE49-F238E27FC236}">
              <a16:creationId xmlns:a16="http://schemas.microsoft.com/office/drawing/2014/main" xmlns=""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5" name="253 CuadroTexto">
          <a:extLst>
            <a:ext uri="{FF2B5EF4-FFF2-40B4-BE49-F238E27FC236}">
              <a16:creationId xmlns:a16="http://schemas.microsoft.com/office/drawing/2014/main" xmlns=""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6" name="254 CuadroTexto">
          <a:extLst>
            <a:ext uri="{FF2B5EF4-FFF2-40B4-BE49-F238E27FC236}">
              <a16:creationId xmlns:a16="http://schemas.microsoft.com/office/drawing/2014/main" xmlns=""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7" name="255 CuadroTexto">
          <a:extLst>
            <a:ext uri="{FF2B5EF4-FFF2-40B4-BE49-F238E27FC236}">
              <a16:creationId xmlns:a16="http://schemas.microsoft.com/office/drawing/2014/main" xmlns=""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8" name="256 CuadroTexto">
          <a:extLst>
            <a:ext uri="{FF2B5EF4-FFF2-40B4-BE49-F238E27FC236}">
              <a16:creationId xmlns:a16="http://schemas.microsoft.com/office/drawing/2014/main" xmlns=""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9" name="257 CuadroTexto">
          <a:extLst>
            <a:ext uri="{FF2B5EF4-FFF2-40B4-BE49-F238E27FC236}">
              <a16:creationId xmlns:a16="http://schemas.microsoft.com/office/drawing/2014/main" xmlns=""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0" name="258 CuadroTexto">
          <a:extLst>
            <a:ext uri="{FF2B5EF4-FFF2-40B4-BE49-F238E27FC236}">
              <a16:creationId xmlns:a16="http://schemas.microsoft.com/office/drawing/2014/main" xmlns=""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1" name="259 CuadroTexto">
          <a:extLst>
            <a:ext uri="{FF2B5EF4-FFF2-40B4-BE49-F238E27FC236}">
              <a16:creationId xmlns:a16="http://schemas.microsoft.com/office/drawing/2014/main" xmlns=""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2" name="260 CuadroTexto">
          <a:extLst>
            <a:ext uri="{FF2B5EF4-FFF2-40B4-BE49-F238E27FC236}">
              <a16:creationId xmlns:a16="http://schemas.microsoft.com/office/drawing/2014/main" xmlns=""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3" name="261 CuadroTexto">
          <a:extLst>
            <a:ext uri="{FF2B5EF4-FFF2-40B4-BE49-F238E27FC236}">
              <a16:creationId xmlns:a16="http://schemas.microsoft.com/office/drawing/2014/main" xmlns=""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4" name="262 CuadroTexto">
          <a:extLst>
            <a:ext uri="{FF2B5EF4-FFF2-40B4-BE49-F238E27FC236}">
              <a16:creationId xmlns:a16="http://schemas.microsoft.com/office/drawing/2014/main" xmlns=""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5" name="263 CuadroTexto">
          <a:extLst>
            <a:ext uri="{FF2B5EF4-FFF2-40B4-BE49-F238E27FC236}">
              <a16:creationId xmlns:a16="http://schemas.microsoft.com/office/drawing/2014/main" xmlns=""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6" name="264 CuadroTexto">
          <a:extLst>
            <a:ext uri="{FF2B5EF4-FFF2-40B4-BE49-F238E27FC236}">
              <a16:creationId xmlns:a16="http://schemas.microsoft.com/office/drawing/2014/main" xmlns=""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7" name="265 CuadroTexto">
          <a:extLst>
            <a:ext uri="{FF2B5EF4-FFF2-40B4-BE49-F238E27FC236}">
              <a16:creationId xmlns:a16="http://schemas.microsoft.com/office/drawing/2014/main" xmlns=""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8" name="266 CuadroTexto">
          <a:extLst>
            <a:ext uri="{FF2B5EF4-FFF2-40B4-BE49-F238E27FC236}">
              <a16:creationId xmlns:a16="http://schemas.microsoft.com/office/drawing/2014/main" xmlns=""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9" name="267 CuadroTexto">
          <a:extLst>
            <a:ext uri="{FF2B5EF4-FFF2-40B4-BE49-F238E27FC236}">
              <a16:creationId xmlns:a16="http://schemas.microsoft.com/office/drawing/2014/main" xmlns=""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0" name="285 CuadroTexto">
          <a:extLst>
            <a:ext uri="{FF2B5EF4-FFF2-40B4-BE49-F238E27FC236}">
              <a16:creationId xmlns:a16="http://schemas.microsoft.com/office/drawing/2014/main" xmlns=""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1" name="286 CuadroTexto">
          <a:extLst>
            <a:ext uri="{FF2B5EF4-FFF2-40B4-BE49-F238E27FC236}">
              <a16:creationId xmlns:a16="http://schemas.microsoft.com/office/drawing/2014/main" xmlns=""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2" name="287 CuadroTexto">
          <a:extLst>
            <a:ext uri="{FF2B5EF4-FFF2-40B4-BE49-F238E27FC236}">
              <a16:creationId xmlns:a16="http://schemas.microsoft.com/office/drawing/2014/main" xmlns=""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3" name="288 CuadroTexto">
          <a:extLst>
            <a:ext uri="{FF2B5EF4-FFF2-40B4-BE49-F238E27FC236}">
              <a16:creationId xmlns:a16="http://schemas.microsoft.com/office/drawing/2014/main" xmlns=""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4" name="289 CuadroTexto">
          <a:extLst>
            <a:ext uri="{FF2B5EF4-FFF2-40B4-BE49-F238E27FC236}">
              <a16:creationId xmlns:a16="http://schemas.microsoft.com/office/drawing/2014/main" xmlns=""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5" name="290 CuadroTexto">
          <a:extLst>
            <a:ext uri="{FF2B5EF4-FFF2-40B4-BE49-F238E27FC236}">
              <a16:creationId xmlns:a16="http://schemas.microsoft.com/office/drawing/2014/main" xmlns=""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6" name="291 CuadroTexto">
          <a:extLst>
            <a:ext uri="{FF2B5EF4-FFF2-40B4-BE49-F238E27FC236}">
              <a16:creationId xmlns:a16="http://schemas.microsoft.com/office/drawing/2014/main" xmlns=""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7" name="292 CuadroTexto">
          <a:extLst>
            <a:ext uri="{FF2B5EF4-FFF2-40B4-BE49-F238E27FC236}">
              <a16:creationId xmlns:a16="http://schemas.microsoft.com/office/drawing/2014/main" xmlns=""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8" name="293 CuadroTexto">
          <a:extLst>
            <a:ext uri="{FF2B5EF4-FFF2-40B4-BE49-F238E27FC236}">
              <a16:creationId xmlns:a16="http://schemas.microsoft.com/office/drawing/2014/main" xmlns=""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9" name="294 CuadroTexto">
          <a:extLst>
            <a:ext uri="{FF2B5EF4-FFF2-40B4-BE49-F238E27FC236}">
              <a16:creationId xmlns:a16="http://schemas.microsoft.com/office/drawing/2014/main" xmlns=""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0" name="295 CuadroTexto">
          <a:extLst>
            <a:ext uri="{FF2B5EF4-FFF2-40B4-BE49-F238E27FC236}">
              <a16:creationId xmlns:a16="http://schemas.microsoft.com/office/drawing/2014/main" xmlns=""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1" name="296 CuadroTexto">
          <a:extLst>
            <a:ext uri="{FF2B5EF4-FFF2-40B4-BE49-F238E27FC236}">
              <a16:creationId xmlns:a16="http://schemas.microsoft.com/office/drawing/2014/main" xmlns=""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2" name="17 CuadroTexto">
          <a:extLst>
            <a:ext uri="{FF2B5EF4-FFF2-40B4-BE49-F238E27FC236}">
              <a16:creationId xmlns:a16="http://schemas.microsoft.com/office/drawing/2014/main" xmlns=""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3" name="90 CuadroTexto">
          <a:extLst>
            <a:ext uri="{FF2B5EF4-FFF2-40B4-BE49-F238E27FC236}">
              <a16:creationId xmlns:a16="http://schemas.microsoft.com/office/drawing/2014/main" xmlns="" id="{00000000-0008-0000-2000-0000A3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4" name="91 CuadroTexto">
          <a:extLst>
            <a:ext uri="{FF2B5EF4-FFF2-40B4-BE49-F238E27FC236}">
              <a16:creationId xmlns:a16="http://schemas.microsoft.com/office/drawing/2014/main" xmlns="" id="{00000000-0008-0000-2000-0000A4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5" name="92 CuadroTexto">
          <a:extLst>
            <a:ext uri="{FF2B5EF4-FFF2-40B4-BE49-F238E27FC236}">
              <a16:creationId xmlns:a16="http://schemas.microsoft.com/office/drawing/2014/main" xmlns="" id="{00000000-0008-0000-2000-0000A5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6" name="93 CuadroTexto">
          <a:extLst>
            <a:ext uri="{FF2B5EF4-FFF2-40B4-BE49-F238E27FC236}">
              <a16:creationId xmlns:a16="http://schemas.microsoft.com/office/drawing/2014/main" xmlns="" id="{00000000-0008-0000-2000-0000A6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7" name="94 CuadroTexto">
          <a:extLst>
            <a:ext uri="{FF2B5EF4-FFF2-40B4-BE49-F238E27FC236}">
              <a16:creationId xmlns:a16="http://schemas.microsoft.com/office/drawing/2014/main" xmlns="" id="{00000000-0008-0000-2000-0000A7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8" name="95 CuadroTexto">
          <a:extLst>
            <a:ext uri="{FF2B5EF4-FFF2-40B4-BE49-F238E27FC236}">
              <a16:creationId xmlns:a16="http://schemas.microsoft.com/office/drawing/2014/main" xmlns="" id="{00000000-0008-0000-2000-0000A8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9" name="96 CuadroTexto">
          <a:extLst>
            <a:ext uri="{FF2B5EF4-FFF2-40B4-BE49-F238E27FC236}">
              <a16:creationId xmlns:a16="http://schemas.microsoft.com/office/drawing/2014/main" xmlns="" id="{00000000-0008-0000-2000-0000A9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0" name="97 CuadroTexto">
          <a:extLst>
            <a:ext uri="{FF2B5EF4-FFF2-40B4-BE49-F238E27FC236}">
              <a16:creationId xmlns:a16="http://schemas.microsoft.com/office/drawing/2014/main" xmlns="" id="{00000000-0008-0000-2000-0000AA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1" name="98 CuadroTexto">
          <a:extLst>
            <a:ext uri="{FF2B5EF4-FFF2-40B4-BE49-F238E27FC236}">
              <a16:creationId xmlns:a16="http://schemas.microsoft.com/office/drawing/2014/main" xmlns="" id="{00000000-0008-0000-2000-0000AB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2" name="99 CuadroTexto">
          <a:extLst>
            <a:ext uri="{FF2B5EF4-FFF2-40B4-BE49-F238E27FC236}">
              <a16:creationId xmlns:a16="http://schemas.microsoft.com/office/drawing/2014/main" xmlns="" id="{00000000-0008-0000-2000-0000AC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3" name="100 CuadroTexto">
          <a:extLst>
            <a:ext uri="{FF2B5EF4-FFF2-40B4-BE49-F238E27FC236}">
              <a16:creationId xmlns:a16="http://schemas.microsoft.com/office/drawing/2014/main" xmlns="" id="{00000000-0008-0000-2000-0000AD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4" name="101 CuadroTexto">
          <a:extLst>
            <a:ext uri="{FF2B5EF4-FFF2-40B4-BE49-F238E27FC236}">
              <a16:creationId xmlns:a16="http://schemas.microsoft.com/office/drawing/2014/main" xmlns="" id="{00000000-0008-0000-2000-0000AE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5" name="118 CuadroTexto">
          <a:extLst>
            <a:ext uri="{FF2B5EF4-FFF2-40B4-BE49-F238E27FC236}">
              <a16:creationId xmlns:a16="http://schemas.microsoft.com/office/drawing/2014/main" xmlns=""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6" name="119 CuadroTexto">
          <a:extLst>
            <a:ext uri="{FF2B5EF4-FFF2-40B4-BE49-F238E27FC236}">
              <a16:creationId xmlns:a16="http://schemas.microsoft.com/office/drawing/2014/main" xmlns=""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7" name="120 CuadroTexto">
          <a:extLst>
            <a:ext uri="{FF2B5EF4-FFF2-40B4-BE49-F238E27FC236}">
              <a16:creationId xmlns:a16="http://schemas.microsoft.com/office/drawing/2014/main" xmlns=""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8" name="121 CuadroTexto">
          <a:extLst>
            <a:ext uri="{FF2B5EF4-FFF2-40B4-BE49-F238E27FC236}">
              <a16:creationId xmlns:a16="http://schemas.microsoft.com/office/drawing/2014/main" xmlns=""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9" name="122 CuadroTexto">
          <a:extLst>
            <a:ext uri="{FF2B5EF4-FFF2-40B4-BE49-F238E27FC236}">
              <a16:creationId xmlns:a16="http://schemas.microsoft.com/office/drawing/2014/main" xmlns=""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0" name="123 CuadroTexto">
          <a:extLst>
            <a:ext uri="{FF2B5EF4-FFF2-40B4-BE49-F238E27FC236}">
              <a16:creationId xmlns:a16="http://schemas.microsoft.com/office/drawing/2014/main" xmlns=""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1" name="124 CuadroTexto">
          <a:extLst>
            <a:ext uri="{FF2B5EF4-FFF2-40B4-BE49-F238E27FC236}">
              <a16:creationId xmlns:a16="http://schemas.microsoft.com/office/drawing/2014/main" xmlns=""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2" name="125 CuadroTexto">
          <a:extLst>
            <a:ext uri="{FF2B5EF4-FFF2-40B4-BE49-F238E27FC236}">
              <a16:creationId xmlns:a16="http://schemas.microsoft.com/office/drawing/2014/main" xmlns=""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3" name="143 CuadroTexto">
          <a:extLst>
            <a:ext uri="{FF2B5EF4-FFF2-40B4-BE49-F238E27FC236}">
              <a16:creationId xmlns:a16="http://schemas.microsoft.com/office/drawing/2014/main" xmlns=""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4" name="144 CuadroTexto">
          <a:extLst>
            <a:ext uri="{FF2B5EF4-FFF2-40B4-BE49-F238E27FC236}">
              <a16:creationId xmlns:a16="http://schemas.microsoft.com/office/drawing/2014/main" xmlns=""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5" name="145 CuadroTexto">
          <a:extLst>
            <a:ext uri="{FF2B5EF4-FFF2-40B4-BE49-F238E27FC236}">
              <a16:creationId xmlns:a16="http://schemas.microsoft.com/office/drawing/2014/main" xmlns=""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6" name="146 CuadroTexto">
          <a:extLst>
            <a:ext uri="{FF2B5EF4-FFF2-40B4-BE49-F238E27FC236}">
              <a16:creationId xmlns:a16="http://schemas.microsoft.com/office/drawing/2014/main" xmlns=""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7" name="147 CuadroTexto">
          <a:extLst>
            <a:ext uri="{FF2B5EF4-FFF2-40B4-BE49-F238E27FC236}">
              <a16:creationId xmlns:a16="http://schemas.microsoft.com/office/drawing/2014/main" xmlns=""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8" name="148 CuadroTexto">
          <a:extLst>
            <a:ext uri="{FF2B5EF4-FFF2-40B4-BE49-F238E27FC236}">
              <a16:creationId xmlns:a16="http://schemas.microsoft.com/office/drawing/2014/main" xmlns=""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9" name="149 CuadroTexto">
          <a:extLst>
            <a:ext uri="{FF2B5EF4-FFF2-40B4-BE49-F238E27FC236}">
              <a16:creationId xmlns:a16="http://schemas.microsoft.com/office/drawing/2014/main" xmlns=""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0" name="150 CuadroTexto">
          <a:extLst>
            <a:ext uri="{FF2B5EF4-FFF2-40B4-BE49-F238E27FC236}">
              <a16:creationId xmlns:a16="http://schemas.microsoft.com/office/drawing/2014/main" xmlns=""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1" name="151 CuadroTexto">
          <a:extLst>
            <a:ext uri="{FF2B5EF4-FFF2-40B4-BE49-F238E27FC236}">
              <a16:creationId xmlns:a16="http://schemas.microsoft.com/office/drawing/2014/main" xmlns=""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2" name="152 CuadroTexto">
          <a:extLst>
            <a:ext uri="{FF2B5EF4-FFF2-40B4-BE49-F238E27FC236}">
              <a16:creationId xmlns:a16="http://schemas.microsoft.com/office/drawing/2014/main" xmlns=""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3" name="153 CuadroTexto">
          <a:extLst>
            <a:ext uri="{FF2B5EF4-FFF2-40B4-BE49-F238E27FC236}">
              <a16:creationId xmlns:a16="http://schemas.microsoft.com/office/drawing/2014/main" xmlns=""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4" name="154 CuadroTexto">
          <a:extLst>
            <a:ext uri="{FF2B5EF4-FFF2-40B4-BE49-F238E27FC236}">
              <a16:creationId xmlns:a16="http://schemas.microsoft.com/office/drawing/2014/main" xmlns=""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5" name="155 CuadroTexto">
          <a:extLst>
            <a:ext uri="{FF2B5EF4-FFF2-40B4-BE49-F238E27FC236}">
              <a16:creationId xmlns:a16="http://schemas.microsoft.com/office/drawing/2014/main" xmlns=""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6" name="156 CuadroTexto">
          <a:extLst>
            <a:ext uri="{FF2B5EF4-FFF2-40B4-BE49-F238E27FC236}">
              <a16:creationId xmlns:a16="http://schemas.microsoft.com/office/drawing/2014/main" xmlns=""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7" name="157 CuadroTexto">
          <a:extLst>
            <a:ext uri="{FF2B5EF4-FFF2-40B4-BE49-F238E27FC236}">
              <a16:creationId xmlns:a16="http://schemas.microsoft.com/office/drawing/2014/main" xmlns=""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8" name="158 CuadroTexto">
          <a:extLst>
            <a:ext uri="{FF2B5EF4-FFF2-40B4-BE49-F238E27FC236}">
              <a16:creationId xmlns:a16="http://schemas.microsoft.com/office/drawing/2014/main" xmlns=""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9" name="159 CuadroTexto">
          <a:extLst>
            <a:ext uri="{FF2B5EF4-FFF2-40B4-BE49-F238E27FC236}">
              <a16:creationId xmlns:a16="http://schemas.microsoft.com/office/drawing/2014/main" xmlns=""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0" name="160 CuadroTexto">
          <a:extLst>
            <a:ext uri="{FF2B5EF4-FFF2-40B4-BE49-F238E27FC236}">
              <a16:creationId xmlns:a16="http://schemas.microsoft.com/office/drawing/2014/main" xmlns=""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1" name="161 CuadroTexto">
          <a:extLst>
            <a:ext uri="{FF2B5EF4-FFF2-40B4-BE49-F238E27FC236}">
              <a16:creationId xmlns:a16="http://schemas.microsoft.com/office/drawing/2014/main" xmlns=""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2" name="162 CuadroTexto">
          <a:extLst>
            <a:ext uri="{FF2B5EF4-FFF2-40B4-BE49-F238E27FC236}">
              <a16:creationId xmlns:a16="http://schemas.microsoft.com/office/drawing/2014/main" xmlns=""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3" name="163 CuadroTexto">
          <a:extLst>
            <a:ext uri="{FF2B5EF4-FFF2-40B4-BE49-F238E27FC236}">
              <a16:creationId xmlns:a16="http://schemas.microsoft.com/office/drawing/2014/main" xmlns=""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4" name="164 CuadroTexto">
          <a:extLst>
            <a:ext uri="{FF2B5EF4-FFF2-40B4-BE49-F238E27FC236}">
              <a16:creationId xmlns:a16="http://schemas.microsoft.com/office/drawing/2014/main" xmlns=""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5" name="165 CuadroTexto">
          <a:extLst>
            <a:ext uri="{FF2B5EF4-FFF2-40B4-BE49-F238E27FC236}">
              <a16:creationId xmlns:a16="http://schemas.microsoft.com/office/drawing/2014/main" xmlns=""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6" name="166 CuadroTexto">
          <a:extLst>
            <a:ext uri="{FF2B5EF4-FFF2-40B4-BE49-F238E27FC236}">
              <a16:creationId xmlns:a16="http://schemas.microsoft.com/office/drawing/2014/main" xmlns=""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7" name="167 CuadroTexto">
          <a:extLst>
            <a:ext uri="{FF2B5EF4-FFF2-40B4-BE49-F238E27FC236}">
              <a16:creationId xmlns:a16="http://schemas.microsoft.com/office/drawing/2014/main" xmlns=""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8" name="168 CuadroTexto">
          <a:extLst>
            <a:ext uri="{FF2B5EF4-FFF2-40B4-BE49-F238E27FC236}">
              <a16:creationId xmlns:a16="http://schemas.microsoft.com/office/drawing/2014/main" xmlns=""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9" name="169 CuadroTexto">
          <a:extLst>
            <a:ext uri="{FF2B5EF4-FFF2-40B4-BE49-F238E27FC236}">
              <a16:creationId xmlns:a16="http://schemas.microsoft.com/office/drawing/2014/main" xmlns=""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0" name="170 CuadroTexto">
          <a:extLst>
            <a:ext uri="{FF2B5EF4-FFF2-40B4-BE49-F238E27FC236}">
              <a16:creationId xmlns:a16="http://schemas.microsoft.com/office/drawing/2014/main" xmlns=""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1" name="171 CuadroTexto">
          <a:extLst>
            <a:ext uri="{FF2B5EF4-FFF2-40B4-BE49-F238E27FC236}">
              <a16:creationId xmlns:a16="http://schemas.microsoft.com/office/drawing/2014/main" xmlns=""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2" name="172 CuadroTexto">
          <a:extLst>
            <a:ext uri="{FF2B5EF4-FFF2-40B4-BE49-F238E27FC236}">
              <a16:creationId xmlns:a16="http://schemas.microsoft.com/office/drawing/2014/main" xmlns=""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3" name="173 CuadroTexto">
          <a:extLst>
            <a:ext uri="{FF2B5EF4-FFF2-40B4-BE49-F238E27FC236}">
              <a16:creationId xmlns:a16="http://schemas.microsoft.com/office/drawing/2014/main" xmlns=""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4" name="174 CuadroTexto">
          <a:extLst>
            <a:ext uri="{FF2B5EF4-FFF2-40B4-BE49-F238E27FC236}">
              <a16:creationId xmlns:a16="http://schemas.microsoft.com/office/drawing/2014/main" xmlns=""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5" name="175 CuadroTexto">
          <a:extLst>
            <a:ext uri="{FF2B5EF4-FFF2-40B4-BE49-F238E27FC236}">
              <a16:creationId xmlns:a16="http://schemas.microsoft.com/office/drawing/2014/main" xmlns=""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6" name="176 CuadroTexto">
          <a:extLst>
            <a:ext uri="{FF2B5EF4-FFF2-40B4-BE49-F238E27FC236}">
              <a16:creationId xmlns:a16="http://schemas.microsoft.com/office/drawing/2014/main" xmlns=""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7" name="177 CuadroTexto">
          <a:extLst>
            <a:ext uri="{FF2B5EF4-FFF2-40B4-BE49-F238E27FC236}">
              <a16:creationId xmlns:a16="http://schemas.microsoft.com/office/drawing/2014/main" xmlns=""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8" name="178 CuadroTexto">
          <a:extLst>
            <a:ext uri="{FF2B5EF4-FFF2-40B4-BE49-F238E27FC236}">
              <a16:creationId xmlns:a16="http://schemas.microsoft.com/office/drawing/2014/main" xmlns=""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9" name="179 CuadroTexto">
          <a:extLst>
            <a:ext uri="{FF2B5EF4-FFF2-40B4-BE49-F238E27FC236}">
              <a16:creationId xmlns:a16="http://schemas.microsoft.com/office/drawing/2014/main" xmlns=""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0" name="180 CuadroTexto">
          <a:extLst>
            <a:ext uri="{FF2B5EF4-FFF2-40B4-BE49-F238E27FC236}">
              <a16:creationId xmlns:a16="http://schemas.microsoft.com/office/drawing/2014/main" xmlns=""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1" name="181 CuadroTexto">
          <a:extLst>
            <a:ext uri="{FF2B5EF4-FFF2-40B4-BE49-F238E27FC236}">
              <a16:creationId xmlns:a16="http://schemas.microsoft.com/office/drawing/2014/main" xmlns=""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2" name="182 CuadroTexto">
          <a:extLst>
            <a:ext uri="{FF2B5EF4-FFF2-40B4-BE49-F238E27FC236}">
              <a16:creationId xmlns:a16="http://schemas.microsoft.com/office/drawing/2014/main" xmlns=""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3" name="183 CuadroTexto">
          <a:extLst>
            <a:ext uri="{FF2B5EF4-FFF2-40B4-BE49-F238E27FC236}">
              <a16:creationId xmlns:a16="http://schemas.microsoft.com/office/drawing/2014/main" xmlns=""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4" name="184 CuadroTexto">
          <a:extLst>
            <a:ext uri="{FF2B5EF4-FFF2-40B4-BE49-F238E27FC236}">
              <a16:creationId xmlns:a16="http://schemas.microsoft.com/office/drawing/2014/main" xmlns=""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5" name="185 CuadroTexto">
          <a:extLst>
            <a:ext uri="{FF2B5EF4-FFF2-40B4-BE49-F238E27FC236}">
              <a16:creationId xmlns:a16="http://schemas.microsoft.com/office/drawing/2014/main" xmlns=""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6" name="186 CuadroTexto">
          <a:extLst>
            <a:ext uri="{FF2B5EF4-FFF2-40B4-BE49-F238E27FC236}">
              <a16:creationId xmlns:a16="http://schemas.microsoft.com/office/drawing/2014/main" xmlns=""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7" name="187 CuadroTexto">
          <a:extLst>
            <a:ext uri="{FF2B5EF4-FFF2-40B4-BE49-F238E27FC236}">
              <a16:creationId xmlns:a16="http://schemas.microsoft.com/office/drawing/2014/main" xmlns=""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8" name="188 CuadroTexto">
          <a:extLst>
            <a:ext uri="{FF2B5EF4-FFF2-40B4-BE49-F238E27FC236}">
              <a16:creationId xmlns:a16="http://schemas.microsoft.com/office/drawing/2014/main" xmlns=""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9" name="189 CuadroTexto">
          <a:extLst>
            <a:ext uri="{FF2B5EF4-FFF2-40B4-BE49-F238E27FC236}">
              <a16:creationId xmlns:a16="http://schemas.microsoft.com/office/drawing/2014/main" xmlns=""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0" name="190 CuadroTexto">
          <a:extLst>
            <a:ext uri="{FF2B5EF4-FFF2-40B4-BE49-F238E27FC236}">
              <a16:creationId xmlns:a16="http://schemas.microsoft.com/office/drawing/2014/main" xmlns=""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1" name="191 CuadroTexto">
          <a:extLst>
            <a:ext uri="{FF2B5EF4-FFF2-40B4-BE49-F238E27FC236}">
              <a16:creationId xmlns:a16="http://schemas.microsoft.com/office/drawing/2014/main" xmlns=""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2" name="192 CuadroTexto">
          <a:extLst>
            <a:ext uri="{FF2B5EF4-FFF2-40B4-BE49-F238E27FC236}">
              <a16:creationId xmlns:a16="http://schemas.microsoft.com/office/drawing/2014/main" xmlns=""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3" name="193 CuadroTexto">
          <a:extLst>
            <a:ext uri="{FF2B5EF4-FFF2-40B4-BE49-F238E27FC236}">
              <a16:creationId xmlns:a16="http://schemas.microsoft.com/office/drawing/2014/main" xmlns=""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4" name="194 CuadroTexto">
          <a:extLst>
            <a:ext uri="{FF2B5EF4-FFF2-40B4-BE49-F238E27FC236}">
              <a16:creationId xmlns:a16="http://schemas.microsoft.com/office/drawing/2014/main" xmlns=""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5" name="195 CuadroTexto">
          <a:extLst>
            <a:ext uri="{FF2B5EF4-FFF2-40B4-BE49-F238E27FC236}">
              <a16:creationId xmlns:a16="http://schemas.microsoft.com/office/drawing/2014/main" xmlns=""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6" name="196 CuadroTexto">
          <a:extLst>
            <a:ext uri="{FF2B5EF4-FFF2-40B4-BE49-F238E27FC236}">
              <a16:creationId xmlns:a16="http://schemas.microsoft.com/office/drawing/2014/main" xmlns=""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7" name="197 CuadroTexto">
          <a:extLst>
            <a:ext uri="{FF2B5EF4-FFF2-40B4-BE49-F238E27FC236}">
              <a16:creationId xmlns:a16="http://schemas.microsoft.com/office/drawing/2014/main" xmlns=""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8" name="198 CuadroTexto">
          <a:extLst>
            <a:ext uri="{FF2B5EF4-FFF2-40B4-BE49-F238E27FC236}">
              <a16:creationId xmlns:a16="http://schemas.microsoft.com/office/drawing/2014/main" xmlns=""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9" name="199 CuadroTexto">
          <a:extLst>
            <a:ext uri="{FF2B5EF4-FFF2-40B4-BE49-F238E27FC236}">
              <a16:creationId xmlns:a16="http://schemas.microsoft.com/office/drawing/2014/main" xmlns=""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0" name="200 CuadroTexto">
          <a:extLst>
            <a:ext uri="{FF2B5EF4-FFF2-40B4-BE49-F238E27FC236}">
              <a16:creationId xmlns:a16="http://schemas.microsoft.com/office/drawing/2014/main" xmlns=""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1" name="201 CuadroTexto">
          <a:extLst>
            <a:ext uri="{FF2B5EF4-FFF2-40B4-BE49-F238E27FC236}">
              <a16:creationId xmlns:a16="http://schemas.microsoft.com/office/drawing/2014/main" xmlns=""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2" name="202 CuadroTexto">
          <a:extLst>
            <a:ext uri="{FF2B5EF4-FFF2-40B4-BE49-F238E27FC236}">
              <a16:creationId xmlns:a16="http://schemas.microsoft.com/office/drawing/2014/main" xmlns=""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3" name="203 CuadroTexto">
          <a:extLst>
            <a:ext uri="{FF2B5EF4-FFF2-40B4-BE49-F238E27FC236}">
              <a16:creationId xmlns:a16="http://schemas.microsoft.com/office/drawing/2014/main" xmlns=""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4" name="204 CuadroTexto">
          <a:extLst>
            <a:ext uri="{FF2B5EF4-FFF2-40B4-BE49-F238E27FC236}">
              <a16:creationId xmlns:a16="http://schemas.microsoft.com/office/drawing/2014/main" xmlns=""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5" name="205 CuadroTexto">
          <a:extLst>
            <a:ext uri="{FF2B5EF4-FFF2-40B4-BE49-F238E27FC236}">
              <a16:creationId xmlns:a16="http://schemas.microsoft.com/office/drawing/2014/main" xmlns=""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6" name="206 CuadroTexto">
          <a:extLst>
            <a:ext uri="{FF2B5EF4-FFF2-40B4-BE49-F238E27FC236}">
              <a16:creationId xmlns:a16="http://schemas.microsoft.com/office/drawing/2014/main" xmlns=""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7" name="207 CuadroTexto">
          <a:extLst>
            <a:ext uri="{FF2B5EF4-FFF2-40B4-BE49-F238E27FC236}">
              <a16:creationId xmlns:a16="http://schemas.microsoft.com/office/drawing/2014/main" xmlns=""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8" name="208 CuadroTexto">
          <a:extLst>
            <a:ext uri="{FF2B5EF4-FFF2-40B4-BE49-F238E27FC236}">
              <a16:creationId xmlns:a16="http://schemas.microsoft.com/office/drawing/2014/main" xmlns=""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9" name="209 CuadroTexto">
          <a:extLst>
            <a:ext uri="{FF2B5EF4-FFF2-40B4-BE49-F238E27FC236}">
              <a16:creationId xmlns:a16="http://schemas.microsoft.com/office/drawing/2014/main" xmlns=""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0" name="210 CuadroTexto">
          <a:extLst>
            <a:ext uri="{FF2B5EF4-FFF2-40B4-BE49-F238E27FC236}">
              <a16:creationId xmlns:a16="http://schemas.microsoft.com/office/drawing/2014/main" xmlns=""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1" name="211 CuadroTexto">
          <a:extLst>
            <a:ext uri="{FF2B5EF4-FFF2-40B4-BE49-F238E27FC236}">
              <a16:creationId xmlns:a16="http://schemas.microsoft.com/office/drawing/2014/main" xmlns=""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2" name="212 CuadroTexto">
          <a:extLst>
            <a:ext uri="{FF2B5EF4-FFF2-40B4-BE49-F238E27FC236}">
              <a16:creationId xmlns:a16="http://schemas.microsoft.com/office/drawing/2014/main" xmlns=""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3" name="213 CuadroTexto">
          <a:extLst>
            <a:ext uri="{FF2B5EF4-FFF2-40B4-BE49-F238E27FC236}">
              <a16:creationId xmlns:a16="http://schemas.microsoft.com/office/drawing/2014/main" xmlns=""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4" name="214 CuadroTexto">
          <a:extLst>
            <a:ext uri="{FF2B5EF4-FFF2-40B4-BE49-F238E27FC236}">
              <a16:creationId xmlns:a16="http://schemas.microsoft.com/office/drawing/2014/main" xmlns=""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5" name="215 CuadroTexto">
          <a:extLst>
            <a:ext uri="{FF2B5EF4-FFF2-40B4-BE49-F238E27FC236}">
              <a16:creationId xmlns:a16="http://schemas.microsoft.com/office/drawing/2014/main" xmlns=""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6" name="216 CuadroTexto">
          <a:extLst>
            <a:ext uri="{FF2B5EF4-FFF2-40B4-BE49-F238E27FC236}">
              <a16:creationId xmlns:a16="http://schemas.microsoft.com/office/drawing/2014/main" xmlns=""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7" name="217 CuadroTexto">
          <a:extLst>
            <a:ext uri="{FF2B5EF4-FFF2-40B4-BE49-F238E27FC236}">
              <a16:creationId xmlns:a16="http://schemas.microsoft.com/office/drawing/2014/main" xmlns=""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8" name="218 CuadroTexto">
          <a:extLst>
            <a:ext uri="{FF2B5EF4-FFF2-40B4-BE49-F238E27FC236}">
              <a16:creationId xmlns:a16="http://schemas.microsoft.com/office/drawing/2014/main" xmlns=""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9" name="219 CuadroTexto">
          <a:extLst>
            <a:ext uri="{FF2B5EF4-FFF2-40B4-BE49-F238E27FC236}">
              <a16:creationId xmlns:a16="http://schemas.microsoft.com/office/drawing/2014/main" xmlns=""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0" name="220 CuadroTexto">
          <a:extLst>
            <a:ext uri="{FF2B5EF4-FFF2-40B4-BE49-F238E27FC236}">
              <a16:creationId xmlns:a16="http://schemas.microsoft.com/office/drawing/2014/main" xmlns=""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1" name="221 CuadroTexto">
          <a:extLst>
            <a:ext uri="{FF2B5EF4-FFF2-40B4-BE49-F238E27FC236}">
              <a16:creationId xmlns:a16="http://schemas.microsoft.com/office/drawing/2014/main" xmlns=""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2" name="222 CuadroTexto">
          <a:extLst>
            <a:ext uri="{FF2B5EF4-FFF2-40B4-BE49-F238E27FC236}">
              <a16:creationId xmlns:a16="http://schemas.microsoft.com/office/drawing/2014/main" xmlns=""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3" name="223 CuadroTexto">
          <a:extLst>
            <a:ext uri="{FF2B5EF4-FFF2-40B4-BE49-F238E27FC236}">
              <a16:creationId xmlns:a16="http://schemas.microsoft.com/office/drawing/2014/main" xmlns=""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4" name="224 CuadroTexto">
          <a:extLst>
            <a:ext uri="{FF2B5EF4-FFF2-40B4-BE49-F238E27FC236}">
              <a16:creationId xmlns:a16="http://schemas.microsoft.com/office/drawing/2014/main" xmlns=""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5" name="225 CuadroTexto">
          <a:extLst>
            <a:ext uri="{FF2B5EF4-FFF2-40B4-BE49-F238E27FC236}">
              <a16:creationId xmlns:a16="http://schemas.microsoft.com/office/drawing/2014/main" xmlns=""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6" name="226 CuadroTexto">
          <a:extLst>
            <a:ext uri="{FF2B5EF4-FFF2-40B4-BE49-F238E27FC236}">
              <a16:creationId xmlns:a16="http://schemas.microsoft.com/office/drawing/2014/main" xmlns=""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7" name="227 CuadroTexto">
          <a:extLst>
            <a:ext uri="{FF2B5EF4-FFF2-40B4-BE49-F238E27FC236}">
              <a16:creationId xmlns:a16="http://schemas.microsoft.com/office/drawing/2014/main" xmlns=""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8" name="228 CuadroTexto">
          <a:extLst>
            <a:ext uri="{FF2B5EF4-FFF2-40B4-BE49-F238E27FC236}">
              <a16:creationId xmlns:a16="http://schemas.microsoft.com/office/drawing/2014/main" xmlns=""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9" name="229 CuadroTexto">
          <a:extLst>
            <a:ext uri="{FF2B5EF4-FFF2-40B4-BE49-F238E27FC236}">
              <a16:creationId xmlns:a16="http://schemas.microsoft.com/office/drawing/2014/main" xmlns=""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0" name="230 CuadroTexto">
          <a:extLst>
            <a:ext uri="{FF2B5EF4-FFF2-40B4-BE49-F238E27FC236}">
              <a16:creationId xmlns:a16="http://schemas.microsoft.com/office/drawing/2014/main" xmlns=""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1" name="231 CuadroTexto">
          <a:extLst>
            <a:ext uri="{FF2B5EF4-FFF2-40B4-BE49-F238E27FC236}">
              <a16:creationId xmlns:a16="http://schemas.microsoft.com/office/drawing/2014/main" xmlns=""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2" name="232 CuadroTexto">
          <a:extLst>
            <a:ext uri="{FF2B5EF4-FFF2-40B4-BE49-F238E27FC236}">
              <a16:creationId xmlns:a16="http://schemas.microsoft.com/office/drawing/2014/main" xmlns=""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3" name="233 CuadroTexto">
          <a:extLst>
            <a:ext uri="{FF2B5EF4-FFF2-40B4-BE49-F238E27FC236}">
              <a16:creationId xmlns:a16="http://schemas.microsoft.com/office/drawing/2014/main" xmlns=""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4" name="234 CuadroTexto">
          <a:extLst>
            <a:ext uri="{FF2B5EF4-FFF2-40B4-BE49-F238E27FC236}">
              <a16:creationId xmlns:a16="http://schemas.microsoft.com/office/drawing/2014/main" xmlns=""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5" name="235 CuadroTexto">
          <a:extLst>
            <a:ext uri="{FF2B5EF4-FFF2-40B4-BE49-F238E27FC236}">
              <a16:creationId xmlns:a16="http://schemas.microsoft.com/office/drawing/2014/main" xmlns=""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6" name="236 CuadroTexto">
          <a:extLst>
            <a:ext uri="{FF2B5EF4-FFF2-40B4-BE49-F238E27FC236}">
              <a16:creationId xmlns:a16="http://schemas.microsoft.com/office/drawing/2014/main" xmlns=""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7" name="237 CuadroTexto">
          <a:extLst>
            <a:ext uri="{FF2B5EF4-FFF2-40B4-BE49-F238E27FC236}">
              <a16:creationId xmlns:a16="http://schemas.microsoft.com/office/drawing/2014/main" xmlns=""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8" name="238 CuadroTexto">
          <a:extLst>
            <a:ext uri="{FF2B5EF4-FFF2-40B4-BE49-F238E27FC236}">
              <a16:creationId xmlns:a16="http://schemas.microsoft.com/office/drawing/2014/main" xmlns=""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9" name="239 CuadroTexto">
          <a:extLst>
            <a:ext uri="{FF2B5EF4-FFF2-40B4-BE49-F238E27FC236}">
              <a16:creationId xmlns:a16="http://schemas.microsoft.com/office/drawing/2014/main" xmlns=""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0" name="240 CuadroTexto">
          <a:extLst>
            <a:ext uri="{FF2B5EF4-FFF2-40B4-BE49-F238E27FC236}">
              <a16:creationId xmlns:a16="http://schemas.microsoft.com/office/drawing/2014/main" xmlns=""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1" name="241 CuadroTexto">
          <a:extLst>
            <a:ext uri="{FF2B5EF4-FFF2-40B4-BE49-F238E27FC236}">
              <a16:creationId xmlns:a16="http://schemas.microsoft.com/office/drawing/2014/main" xmlns=""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2" name="242 CuadroTexto">
          <a:extLst>
            <a:ext uri="{FF2B5EF4-FFF2-40B4-BE49-F238E27FC236}">
              <a16:creationId xmlns:a16="http://schemas.microsoft.com/office/drawing/2014/main" xmlns=""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3" name="243 CuadroTexto">
          <a:extLst>
            <a:ext uri="{FF2B5EF4-FFF2-40B4-BE49-F238E27FC236}">
              <a16:creationId xmlns:a16="http://schemas.microsoft.com/office/drawing/2014/main" xmlns=""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4" name="244 CuadroTexto">
          <a:extLst>
            <a:ext uri="{FF2B5EF4-FFF2-40B4-BE49-F238E27FC236}">
              <a16:creationId xmlns:a16="http://schemas.microsoft.com/office/drawing/2014/main" xmlns=""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5" name="245 CuadroTexto">
          <a:extLst>
            <a:ext uri="{FF2B5EF4-FFF2-40B4-BE49-F238E27FC236}">
              <a16:creationId xmlns:a16="http://schemas.microsoft.com/office/drawing/2014/main" xmlns=""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6" name="246 CuadroTexto">
          <a:extLst>
            <a:ext uri="{FF2B5EF4-FFF2-40B4-BE49-F238E27FC236}">
              <a16:creationId xmlns:a16="http://schemas.microsoft.com/office/drawing/2014/main" xmlns=""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7" name="247 CuadroTexto">
          <a:extLst>
            <a:ext uri="{FF2B5EF4-FFF2-40B4-BE49-F238E27FC236}">
              <a16:creationId xmlns:a16="http://schemas.microsoft.com/office/drawing/2014/main" xmlns=""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8" name="248 CuadroTexto">
          <a:extLst>
            <a:ext uri="{FF2B5EF4-FFF2-40B4-BE49-F238E27FC236}">
              <a16:creationId xmlns:a16="http://schemas.microsoft.com/office/drawing/2014/main" xmlns=""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9" name="249 CuadroTexto">
          <a:extLst>
            <a:ext uri="{FF2B5EF4-FFF2-40B4-BE49-F238E27FC236}">
              <a16:creationId xmlns:a16="http://schemas.microsoft.com/office/drawing/2014/main" xmlns=""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0" name="250 CuadroTexto">
          <a:extLst>
            <a:ext uri="{FF2B5EF4-FFF2-40B4-BE49-F238E27FC236}">
              <a16:creationId xmlns:a16="http://schemas.microsoft.com/office/drawing/2014/main" xmlns=""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1" name="251 CuadroTexto">
          <a:extLst>
            <a:ext uri="{FF2B5EF4-FFF2-40B4-BE49-F238E27FC236}">
              <a16:creationId xmlns:a16="http://schemas.microsoft.com/office/drawing/2014/main" xmlns=""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2" name="252 CuadroTexto">
          <a:extLst>
            <a:ext uri="{FF2B5EF4-FFF2-40B4-BE49-F238E27FC236}">
              <a16:creationId xmlns:a16="http://schemas.microsoft.com/office/drawing/2014/main" xmlns=""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3" name="253 CuadroTexto">
          <a:extLst>
            <a:ext uri="{FF2B5EF4-FFF2-40B4-BE49-F238E27FC236}">
              <a16:creationId xmlns:a16="http://schemas.microsoft.com/office/drawing/2014/main" xmlns=""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4" name="254 CuadroTexto">
          <a:extLst>
            <a:ext uri="{FF2B5EF4-FFF2-40B4-BE49-F238E27FC236}">
              <a16:creationId xmlns:a16="http://schemas.microsoft.com/office/drawing/2014/main" xmlns=""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5" name="255 CuadroTexto">
          <a:extLst>
            <a:ext uri="{FF2B5EF4-FFF2-40B4-BE49-F238E27FC236}">
              <a16:creationId xmlns:a16="http://schemas.microsoft.com/office/drawing/2014/main" xmlns=""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6" name="256 CuadroTexto">
          <a:extLst>
            <a:ext uri="{FF2B5EF4-FFF2-40B4-BE49-F238E27FC236}">
              <a16:creationId xmlns:a16="http://schemas.microsoft.com/office/drawing/2014/main" xmlns=""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7" name="257 CuadroTexto">
          <a:extLst>
            <a:ext uri="{FF2B5EF4-FFF2-40B4-BE49-F238E27FC236}">
              <a16:creationId xmlns:a16="http://schemas.microsoft.com/office/drawing/2014/main" xmlns=""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8" name="258 CuadroTexto">
          <a:extLst>
            <a:ext uri="{FF2B5EF4-FFF2-40B4-BE49-F238E27FC236}">
              <a16:creationId xmlns:a16="http://schemas.microsoft.com/office/drawing/2014/main" xmlns=""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9" name="259 CuadroTexto">
          <a:extLst>
            <a:ext uri="{FF2B5EF4-FFF2-40B4-BE49-F238E27FC236}">
              <a16:creationId xmlns:a16="http://schemas.microsoft.com/office/drawing/2014/main" xmlns=""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0" name="260 CuadroTexto">
          <a:extLst>
            <a:ext uri="{FF2B5EF4-FFF2-40B4-BE49-F238E27FC236}">
              <a16:creationId xmlns:a16="http://schemas.microsoft.com/office/drawing/2014/main" xmlns=""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1" name="261 CuadroTexto">
          <a:extLst>
            <a:ext uri="{FF2B5EF4-FFF2-40B4-BE49-F238E27FC236}">
              <a16:creationId xmlns:a16="http://schemas.microsoft.com/office/drawing/2014/main" xmlns=""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2" name="262 CuadroTexto">
          <a:extLst>
            <a:ext uri="{FF2B5EF4-FFF2-40B4-BE49-F238E27FC236}">
              <a16:creationId xmlns:a16="http://schemas.microsoft.com/office/drawing/2014/main" xmlns=""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3" name="263 CuadroTexto">
          <a:extLst>
            <a:ext uri="{FF2B5EF4-FFF2-40B4-BE49-F238E27FC236}">
              <a16:creationId xmlns:a16="http://schemas.microsoft.com/office/drawing/2014/main" xmlns=""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4" name="264 CuadroTexto">
          <a:extLst>
            <a:ext uri="{FF2B5EF4-FFF2-40B4-BE49-F238E27FC236}">
              <a16:creationId xmlns:a16="http://schemas.microsoft.com/office/drawing/2014/main" xmlns=""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5" name="265 CuadroTexto">
          <a:extLst>
            <a:ext uri="{FF2B5EF4-FFF2-40B4-BE49-F238E27FC236}">
              <a16:creationId xmlns:a16="http://schemas.microsoft.com/office/drawing/2014/main" xmlns=""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6" name="266 CuadroTexto">
          <a:extLst>
            <a:ext uri="{FF2B5EF4-FFF2-40B4-BE49-F238E27FC236}">
              <a16:creationId xmlns:a16="http://schemas.microsoft.com/office/drawing/2014/main" xmlns=""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7" name="267 CuadroTexto">
          <a:extLst>
            <a:ext uri="{FF2B5EF4-FFF2-40B4-BE49-F238E27FC236}">
              <a16:creationId xmlns:a16="http://schemas.microsoft.com/office/drawing/2014/main" xmlns=""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8" name="285 CuadroTexto">
          <a:extLst>
            <a:ext uri="{FF2B5EF4-FFF2-40B4-BE49-F238E27FC236}">
              <a16:creationId xmlns:a16="http://schemas.microsoft.com/office/drawing/2014/main" xmlns=""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9" name="286 CuadroTexto">
          <a:extLst>
            <a:ext uri="{FF2B5EF4-FFF2-40B4-BE49-F238E27FC236}">
              <a16:creationId xmlns:a16="http://schemas.microsoft.com/office/drawing/2014/main" xmlns=""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0" name="287 CuadroTexto">
          <a:extLst>
            <a:ext uri="{FF2B5EF4-FFF2-40B4-BE49-F238E27FC236}">
              <a16:creationId xmlns:a16="http://schemas.microsoft.com/office/drawing/2014/main" xmlns=""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1" name="288 CuadroTexto">
          <a:extLst>
            <a:ext uri="{FF2B5EF4-FFF2-40B4-BE49-F238E27FC236}">
              <a16:creationId xmlns:a16="http://schemas.microsoft.com/office/drawing/2014/main" xmlns=""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2" name="289 CuadroTexto">
          <a:extLst>
            <a:ext uri="{FF2B5EF4-FFF2-40B4-BE49-F238E27FC236}">
              <a16:creationId xmlns:a16="http://schemas.microsoft.com/office/drawing/2014/main" xmlns=""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3" name="290 CuadroTexto">
          <a:extLst>
            <a:ext uri="{FF2B5EF4-FFF2-40B4-BE49-F238E27FC236}">
              <a16:creationId xmlns:a16="http://schemas.microsoft.com/office/drawing/2014/main" xmlns=""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4" name="291 CuadroTexto">
          <a:extLst>
            <a:ext uri="{FF2B5EF4-FFF2-40B4-BE49-F238E27FC236}">
              <a16:creationId xmlns:a16="http://schemas.microsoft.com/office/drawing/2014/main" xmlns=""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5" name="292 CuadroTexto">
          <a:extLst>
            <a:ext uri="{FF2B5EF4-FFF2-40B4-BE49-F238E27FC236}">
              <a16:creationId xmlns:a16="http://schemas.microsoft.com/office/drawing/2014/main" xmlns=""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6" name="293 CuadroTexto">
          <a:extLst>
            <a:ext uri="{FF2B5EF4-FFF2-40B4-BE49-F238E27FC236}">
              <a16:creationId xmlns:a16="http://schemas.microsoft.com/office/drawing/2014/main" xmlns=""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7" name="294 CuadroTexto">
          <a:extLst>
            <a:ext uri="{FF2B5EF4-FFF2-40B4-BE49-F238E27FC236}">
              <a16:creationId xmlns:a16="http://schemas.microsoft.com/office/drawing/2014/main" xmlns=""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8" name="295 CuadroTexto">
          <a:extLst>
            <a:ext uri="{FF2B5EF4-FFF2-40B4-BE49-F238E27FC236}">
              <a16:creationId xmlns:a16="http://schemas.microsoft.com/office/drawing/2014/main" xmlns=""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9" name="296 CuadroTexto">
          <a:extLst>
            <a:ext uri="{FF2B5EF4-FFF2-40B4-BE49-F238E27FC236}">
              <a16:creationId xmlns:a16="http://schemas.microsoft.com/office/drawing/2014/main" xmlns=""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0" name="298 CuadroTexto">
          <a:extLst>
            <a:ext uri="{FF2B5EF4-FFF2-40B4-BE49-F238E27FC236}">
              <a16:creationId xmlns:a16="http://schemas.microsoft.com/office/drawing/2014/main" xmlns="" id="{00000000-0008-0000-2000-000040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1" name="299 CuadroTexto">
          <a:extLst>
            <a:ext uri="{FF2B5EF4-FFF2-40B4-BE49-F238E27FC236}">
              <a16:creationId xmlns:a16="http://schemas.microsoft.com/office/drawing/2014/main" xmlns="" id="{00000000-0008-0000-2000-000041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2" name="300 CuadroTexto">
          <a:extLst>
            <a:ext uri="{FF2B5EF4-FFF2-40B4-BE49-F238E27FC236}">
              <a16:creationId xmlns:a16="http://schemas.microsoft.com/office/drawing/2014/main" xmlns="" id="{00000000-0008-0000-2000-000042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3" name="301 CuadroTexto">
          <a:extLst>
            <a:ext uri="{FF2B5EF4-FFF2-40B4-BE49-F238E27FC236}">
              <a16:creationId xmlns:a16="http://schemas.microsoft.com/office/drawing/2014/main" xmlns="" id="{00000000-0008-0000-2000-000043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4" name="302 CuadroTexto">
          <a:extLst>
            <a:ext uri="{FF2B5EF4-FFF2-40B4-BE49-F238E27FC236}">
              <a16:creationId xmlns:a16="http://schemas.microsoft.com/office/drawing/2014/main" xmlns="" id="{00000000-0008-0000-2000-000044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5" name="303 CuadroTexto">
          <a:extLst>
            <a:ext uri="{FF2B5EF4-FFF2-40B4-BE49-F238E27FC236}">
              <a16:creationId xmlns:a16="http://schemas.microsoft.com/office/drawing/2014/main" xmlns="" id="{00000000-0008-0000-2000-000045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6" name="304 CuadroTexto">
          <a:extLst>
            <a:ext uri="{FF2B5EF4-FFF2-40B4-BE49-F238E27FC236}">
              <a16:creationId xmlns:a16="http://schemas.microsoft.com/office/drawing/2014/main" xmlns="" id="{00000000-0008-0000-2000-000046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7" name="305 CuadroTexto">
          <a:extLst>
            <a:ext uri="{FF2B5EF4-FFF2-40B4-BE49-F238E27FC236}">
              <a16:creationId xmlns:a16="http://schemas.microsoft.com/office/drawing/2014/main" xmlns="" id="{00000000-0008-0000-2000-000047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8" name="452 CuadroTexto">
          <a:extLst>
            <a:ext uri="{FF2B5EF4-FFF2-40B4-BE49-F238E27FC236}">
              <a16:creationId xmlns:a16="http://schemas.microsoft.com/office/drawing/2014/main" xmlns="" id="{00000000-0008-0000-2000-000048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9" name="17 CuadroTexto">
          <a:extLst>
            <a:ext uri="{FF2B5EF4-FFF2-40B4-BE49-F238E27FC236}">
              <a16:creationId xmlns:a16="http://schemas.microsoft.com/office/drawing/2014/main" xmlns=""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0" name="90 CuadroTexto">
          <a:extLst>
            <a:ext uri="{FF2B5EF4-FFF2-40B4-BE49-F238E27FC236}">
              <a16:creationId xmlns:a16="http://schemas.microsoft.com/office/drawing/2014/main" xmlns="" id="{00000000-0008-0000-2000-00004A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1" name="91 CuadroTexto">
          <a:extLst>
            <a:ext uri="{FF2B5EF4-FFF2-40B4-BE49-F238E27FC236}">
              <a16:creationId xmlns:a16="http://schemas.microsoft.com/office/drawing/2014/main" xmlns="" id="{00000000-0008-0000-2000-00004B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2" name="92 CuadroTexto">
          <a:extLst>
            <a:ext uri="{FF2B5EF4-FFF2-40B4-BE49-F238E27FC236}">
              <a16:creationId xmlns:a16="http://schemas.microsoft.com/office/drawing/2014/main" xmlns="" id="{00000000-0008-0000-2000-00004C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3" name="93 CuadroTexto">
          <a:extLst>
            <a:ext uri="{FF2B5EF4-FFF2-40B4-BE49-F238E27FC236}">
              <a16:creationId xmlns:a16="http://schemas.microsoft.com/office/drawing/2014/main" xmlns="" id="{00000000-0008-0000-2000-00004D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4" name="94 CuadroTexto">
          <a:extLst>
            <a:ext uri="{FF2B5EF4-FFF2-40B4-BE49-F238E27FC236}">
              <a16:creationId xmlns:a16="http://schemas.microsoft.com/office/drawing/2014/main" xmlns="" id="{00000000-0008-0000-2000-00004E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5" name="95 CuadroTexto">
          <a:extLst>
            <a:ext uri="{FF2B5EF4-FFF2-40B4-BE49-F238E27FC236}">
              <a16:creationId xmlns:a16="http://schemas.microsoft.com/office/drawing/2014/main" xmlns="" id="{00000000-0008-0000-2000-00004F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6" name="96 CuadroTexto">
          <a:extLst>
            <a:ext uri="{FF2B5EF4-FFF2-40B4-BE49-F238E27FC236}">
              <a16:creationId xmlns:a16="http://schemas.microsoft.com/office/drawing/2014/main" xmlns="" id="{00000000-0008-0000-2000-000050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7" name="97 CuadroTexto">
          <a:extLst>
            <a:ext uri="{FF2B5EF4-FFF2-40B4-BE49-F238E27FC236}">
              <a16:creationId xmlns:a16="http://schemas.microsoft.com/office/drawing/2014/main" xmlns="" id="{00000000-0008-0000-2000-000051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8" name="98 CuadroTexto">
          <a:extLst>
            <a:ext uri="{FF2B5EF4-FFF2-40B4-BE49-F238E27FC236}">
              <a16:creationId xmlns:a16="http://schemas.microsoft.com/office/drawing/2014/main" xmlns="" id="{00000000-0008-0000-2000-000052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9" name="99 CuadroTexto">
          <a:extLst>
            <a:ext uri="{FF2B5EF4-FFF2-40B4-BE49-F238E27FC236}">
              <a16:creationId xmlns:a16="http://schemas.microsoft.com/office/drawing/2014/main" xmlns="" id="{00000000-0008-0000-2000-000053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0" name="100 CuadroTexto">
          <a:extLst>
            <a:ext uri="{FF2B5EF4-FFF2-40B4-BE49-F238E27FC236}">
              <a16:creationId xmlns:a16="http://schemas.microsoft.com/office/drawing/2014/main" xmlns="" id="{00000000-0008-0000-2000-000054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1" name="101 CuadroTexto">
          <a:extLst>
            <a:ext uri="{FF2B5EF4-FFF2-40B4-BE49-F238E27FC236}">
              <a16:creationId xmlns:a16="http://schemas.microsoft.com/office/drawing/2014/main" xmlns="" id="{00000000-0008-0000-2000-000055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2" name="118 CuadroTexto">
          <a:extLst>
            <a:ext uri="{FF2B5EF4-FFF2-40B4-BE49-F238E27FC236}">
              <a16:creationId xmlns:a16="http://schemas.microsoft.com/office/drawing/2014/main" xmlns=""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3" name="119 CuadroTexto">
          <a:extLst>
            <a:ext uri="{FF2B5EF4-FFF2-40B4-BE49-F238E27FC236}">
              <a16:creationId xmlns:a16="http://schemas.microsoft.com/office/drawing/2014/main" xmlns=""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4" name="120 CuadroTexto">
          <a:extLst>
            <a:ext uri="{FF2B5EF4-FFF2-40B4-BE49-F238E27FC236}">
              <a16:creationId xmlns:a16="http://schemas.microsoft.com/office/drawing/2014/main" xmlns=""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5" name="121 CuadroTexto">
          <a:extLst>
            <a:ext uri="{FF2B5EF4-FFF2-40B4-BE49-F238E27FC236}">
              <a16:creationId xmlns:a16="http://schemas.microsoft.com/office/drawing/2014/main" xmlns=""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6" name="122 CuadroTexto">
          <a:extLst>
            <a:ext uri="{FF2B5EF4-FFF2-40B4-BE49-F238E27FC236}">
              <a16:creationId xmlns:a16="http://schemas.microsoft.com/office/drawing/2014/main" xmlns=""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7" name="123 CuadroTexto">
          <a:extLst>
            <a:ext uri="{FF2B5EF4-FFF2-40B4-BE49-F238E27FC236}">
              <a16:creationId xmlns:a16="http://schemas.microsoft.com/office/drawing/2014/main" xmlns=""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8" name="124 CuadroTexto">
          <a:extLst>
            <a:ext uri="{FF2B5EF4-FFF2-40B4-BE49-F238E27FC236}">
              <a16:creationId xmlns:a16="http://schemas.microsoft.com/office/drawing/2014/main" xmlns=""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9" name="125 CuadroTexto">
          <a:extLst>
            <a:ext uri="{FF2B5EF4-FFF2-40B4-BE49-F238E27FC236}">
              <a16:creationId xmlns:a16="http://schemas.microsoft.com/office/drawing/2014/main" xmlns=""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0" name="143 CuadroTexto">
          <a:extLst>
            <a:ext uri="{FF2B5EF4-FFF2-40B4-BE49-F238E27FC236}">
              <a16:creationId xmlns:a16="http://schemas.microsoft.com/office/drawing/2014/main" xmlns=""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1" name="144 CuadroTexto">
          <a:extLst>
            <a:ext uri="{FF2B5EF4-FFF2-40B4-BE49-F238E27FC236}">
              <a16:creationId xmlns:a16="http://schemas.microsoft.com/office/drawing/2014/main" xmlns=""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2" name="145 CuadroTexto">
          <a:extLst>
            <a:ext uri="{FF2B5EF4-FFF2-40B4-BE49-F238E27FC236}">
              <a16:creationId xmlns:a16="http://schemas.microsoft.com/office/drawing/2014/main" xmlns=""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3" name="146 CuadroTexto">
          <a:extLst>
            <a:ext uri="{FF2B5EF4-FFF2-40B4-BE49-F238E27FC236}">
              <a16:creationId xmlns:a16="http://schemas.microsoft.com/office/drawing/2014/main" xmlns=""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4" name="147 CuadroTexto">
          <a:extLst>
            <a:ext uri="{FF2B5EF4-FFF2-40B4-BE49-F238E27FC236}">
              <a16:creationId xmlns:a16="http://schemas.microsoft.com/office/drawing/2014/main" xmlns=""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5" name="148 CuadroTexto">
          <a:extLst>
            <a:ext uri="{FF2B5EF4-FFF2-40B4-BE49-F238E27FC236}">
              <a16:creationId xmlns:a16="http://schemas.microsoft.com/office/drawing/2014/main" xmlns=""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6" name="149 CuadroTexto">
          <a:extLst>
            <a:ext uri="{FF2B5EF4-FFF2-40B4-BE49-F238E27FC236}">
              <a16:creationId xmlns:a16="http://schemas.microsoft.com/office/drawing/2014/main" xmlns=""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7" name="150 CuadroTexto">
          <a:extLst>
            <a:ext uri="{FF2B5EF4-FFF2-40B4-BE49-F238E27FC236}">
              <a16:creationId xmlns:a16="http://schemas.microsoft.com/office/drawing/2014/main" xmlns=""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8" name="151 CuadroTexto">
          <a:extLst>
            <a:ext uri="{FF2B5EF4-FFF2-40B4-BE49-F238E27FC236}">
              <a16:creationId xmlns:a16="http://schemas.microsoft.com/office/drawing/2014/main" xmlns=""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9" name="152 CuadroTexto">
          <a:extLst>
            <a:ext uri="{FF2B5EF4-FFF2-40B4-BE49-F238E27FC236}">
              <a16:creationId xmlns:a16="http://schemas.microsoft.com/office/drawing/2014/main" xmlns=""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0" name="153 CuadroTexto">
          <a:extLst>
            <a:ext uri="{FF2B5EF4-FFF2-40B4-BE49-F238E27FC236}">
              <a16:creationId xmlns:a16="http://schemas.microsoft.com/office/drawing/2014/main" xmlns=""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1" name="154 CuadroTexto">
          <a:extLst>
            <a:ext uri="{FF2B5EF4-FFF2-40B4-BE49-F238E27FC236}">
              <a16:creationId xmlns:a16="http://schemas.microsoft.com/office/drawing/2014/main" xmlns=""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2" name="155 CuadroTexto">
          <a:extLst>
            <a:ext uri="{FF2B5EF4-FFF2-40B4-BE49-F238E27FC236}">
              <a16:creationId xmlns:a16="http://schemas.microsoft.com/office/drawing/2014/main" xmlns=""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3" name="156 CuadroTexto">
          <a:extLst>
            <a:ext uri="{FF2B5EF4-FFF2-40B4-BE49-F238E27FC236}">
              <a16:creationId xmlns:a16="http://schemas.microsoft.com/office/drawing/2014/main" xmlns=""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4" name="157 CuadroTexto">
          <a:extLst>
            <a:ext uri="{FF2B5EF4-FFF2-40B4-BE49-F238E27FC236}">
              <a16:creationId xmlns:a16="http://schemas.microsoft.com/office/drawing/2014/main" xmlns=""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5" name="158 CuadroTexto">
          <a:extLst>
            <a:ext uri="{FF2B5EF4-FFF2-40B4-BE49-F238E27FC236}">
              <a16:creationId xmlns:a16="http://schemas.microsoft.com/office/drawing/2014/main" xmlns=""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6" name="159 CuadroTexto">
          <a:extLst>
            <a:ext uri="{FF2B5EF4-FFF2-40B4-BE49-F238E27FC236}">
              <a16:creationId xmlns:a16="http://schemas.microsoft.com/office/drawing/2014/main" xmlns=""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7" name="160 CuadroTexto">
          <a:extLst>
            <a:ext uri="{FF2B5EF4-FFF2-40B4-BE49-F238E27FC236}">
              <a16:creationId xmlns:a16="http://schemas.microsoft.com/office/drawing/2014/main" xmlns=""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8" name="161 CuadroTexto">
          <a:extLst>
            <a:ext uri="{FF2B5EF4-FFF2-40B4-BE49-F238E27FC236}">
              <a16:creationId xmlns:a16="http://schemas.microsoft.com/office/drawing/2014/main" xmlns=""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9" name="162 CuadroTexto">
          <a:extLst>
            <a:ext uri="{FF2B5EF4-FFF2-40B4-BE49-F238E27FC236}">
              <a16:creationId xmlns:a16="http://schemas.microsoft.com/office/drawing/2014/main" xmlns=""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0" name="163 CuadroTexto">
          <a:extLst>
            <a:ext uri="{FF2B5EF4-FFF2-40B4-BE49-F238E27FC236}">
              <a16:creationId xmlns:a16="http://schemas.microsoft.com/office/drawing/2014/main" xmlns=""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1" name="164 CuadroTexto">
          <a:extLst>
            <a:ext uri="{FF2B5EF4-FFF2-40B4-BE49-F238E27FC236}">
              <a16:creationId xmlns:a16="http://schemas.microsoft.com/office/drawing/2014/main" xmlns=""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2" name="165 CuadroTexto">
          <a:extLst>
            <a:ext uri="{FF2B5EF4-FFF2-40B4-BE49-F238E27FC236}">
              <a16:creationId xmlns:a16="http://schemas.microsoft.com/office/drawing/2014/main" xmlns=""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3" name="166 CuadroTexto">
          <a:extLst>
            <a:ext uri="{FF2B5EF4-FFF2-40B4-BE49-F238E27FC236}">
              <a16:creationId xmlns:a16="http://schemas.microsoft.com/office/drawing/2014/main" xmlns=""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4" name="167 CuadroTexto">
          <a:extLst>
            <a:ext uri="{FF2B5EF4-FFF2-40B4-BE49-F238E27FC236}">
              <a16:creationId xmlns:a16="http://schemas.microsoft.com/office/drawing/2014/main" xmlns=""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5" name="168 CuadroTexto">
          <a:extLst>
            <a:ext uri="{FF2B5EF4-FFF2-40B4-BE49-F238E27FC236}">
              <a16:creationId xmlns:a16="http://schemas.microsoft.com/office/drawing/2014/main" xmlns=""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6" name="169 CuadroTexto">
          <a:extLst>
            <a:ext uri="{FF2B5EF4-FFF2-40B4-BE49-F238E27FC236}">
              <a16:creationId xmlns:a16="http://schemas.microsoft.com/office/drawing/2014/main" xmlns=""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7" name="170 CuadroTexto">
          <a:extLst>
            <a:ext uri="{FF2B5EF4-FFF2-40B4-BE49-F238E27FC236}">
              <a16:creationId xmlns:a16="http://schemas.microsoft.com/office/drawing/2014/main" xmlns=""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8" name="171 CuadroTexto">
          <a:extLst>
            <a:ext uri="{FF2B5EF4-FFF2-40B4-BE49-F238E27FC236}">
              <a16:creationId xmlns:a16="http://schemas.microsoft.com/office/drawing/2014/main" xmlns=""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9" name="172 CuadroTexto">
          <a:extLst>
            <a:ext uri="{FF2B5EF4-FFF2-40B4-BE49-F238E27FC236}">
              <a16:creationId xmlns:a16="http://schemas.microsoft.com/office/drawing/2014/main" xmlns=""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0" name="173 CuadroTexto">
          <a:extLst>
            <a:ext uri="{FF2B5EF4-FFF2-40B4-BE49-F238E27FC236}">
              <a16:creationId xmlns:a16="http://schemas.microsoft.com/office/drawing/2014/main" xmlns=""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1" name="174 CuadroTexto">
          <a:extLst>
            <a:ext uri="{FF2B5EF4-FFF2-40B4-BE49-F238E27FC236}">
              <a16:creationId xmlns:a16="http://schemas.microsoft.com/office/drawing/2014/main" xmlns=""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2" name="175 CuadroTexto">
          <a:extLst>
            <a:ext uri="{FF2B5EF4-FFF2-40B4-BE49-F238E27FC236}">
              <a16:creationId xmlns:a16="http://schemas.microsoft.com/office/drawing/2014/main" xmlns=""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3" name="176 CuadroTexto">
          <a:extLst>
            <a:ext uri="{FF2B5EF4-FFF2-40B4-BE49-F238E27FC236}">
              <a16:creationId xmlns:a16="http://schemas.microsoft.com/office/drawing/2014/main" xmlns=""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4" name="177 CuadroTexto">
          <a:extLst>
            <a:ext uri="{FF2B5EF4-FFF2-40B4-BE49-F238E27FC236}">
              <a16:creationId xmlns:a16="http://schemas.microsoft.com/office/drawing/2014/main" xmlns=""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5" name="178 CuadroTexto">
          <a:extLst>
            <a:ext uri="{FF2B5EF4-FFF2-40B4-BE49-F238E27FC236}">
              <a16:creationId xmlns:a16="http://schemas.microsoft.com/office/drawing/2014/main" xmlns=""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6" name="179 CuadroTexto">
          <a:extLst>
            <a:ext uri="{FF2B5EF4-FFF2-40B4-BE49-F238E27FC236}">
              <a16:creationId xmlns:a16="http://schemas.microsoft.com/office/drawing/2014/main" xmlns=""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7" name="180 CuadroTexto">
          <a:extLst>
            <a:ext uri="{FF2B5EF4-FFF2-40B4-BE49-F238E27FC236}">
              <a16:creationId xmlns:a16="http://schemas.microsoft.com/office/drawing/2014/main" xmlns=""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8" name="181 CuadroTexto">
          <a:extLst>
            <a:ext uri="{FF2B5EF4-FFF2-40B4-BE49-F238E27FC236}">
              <a16:creationId xmlns:a16="http://schemas.microsoft.com/office/drawing/2014/main" xmlns=""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9" name="182 CuadroTexto">
          <a:extLst>
            <a:ext uri="{FF2B5EF4-FFF2-40B4-BE49-F238E27FC236}">
              <a16:creationId xmlns:a16="http://schemas.microsoft.com/office/drawing/2014/main" xmlns=""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0" name="183 CuadroTexto">
          <a:extLst>
            <a:ext uri="{FF2B5EF4-FFF2-40B4-BE49-F238E27FC236}">
              <a16:creationId xmlns:a16="http://schemas.microsoft.com/office/drawing/2014/main" xmlns=""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1" name="184 CuadroTexto">
          <a:extLst>
            <a:ext uri="{FF2B5EF4-FFF2-40B4-BE49-F238E27FC236}">
              <a16:creationId xmlns:a16="http://schemas.microsoft.com/office/drawing/2014/main" xmlns=""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2" name="185 CuadroTexto">
          <a:extLst>
            <a:ext uri="{FF2B5EF4-FFF2-40B4-BE49-F238E27FC236}">
              <a16:creationId xmlns:a16="http://schemas.microsoft.com/office/drawing/2014/main" xmlns=""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3" name="186 CuadroTexto">
          <a:extLst>
            <a:ext uri="{FF2B5EF4-FFF2-40B4-BE49-F238E27FC236}">
              <a16:creationId xmlns:a16="http://schemas.microsoft.com/office/drawing/2014/main" xmlns=""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4" name="187 CuadroTexto">
          <a:extLst>
            <a:ext uri="{FF2B5EF4-FFF2-40B4-BE49-F238E27FC236}">
              <a16:creationId xmlns:a16="http://schemas.microsoft.com/office/drawing/2014/main" xmlns=""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5" name="188 CuadroTexto">
          <a:extLst>
            <a:ext uri="{FF2B5EF4-FFF2-40B4-BE49-F238E27FC236}">
              <a16:creationId xmlns:a16="http://schemas.microsoft.com/office/drawing/2014/main" xmlns=""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6" name="189 CuadroTexto">
          <a:extLst>
            <a:ext uri="{FF2B5EF4-FFF2-40B4-BE49-F238E27FC236}">
              <a16:creationId xmlns:a16="http://schemas.microsoft.com/office/drawing/2014/main" xmlns=""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7" name="190 CuadroTexto">
          <a:extLst>
            <a:ext uri="{FF2B5EF4-FFF2-40B4-BE49-F238E27FC236}">
              <a16:creationId xmlns:a16="http://schemas.microsoft.com/office/drawing/2014/main" xmlns=""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8" name="191 CuadroTexto">
          <a:extLst>
            <a:ext uri="{FF2B5EF4-FFF2-40B4-BE49-F238E27FC236}">
              <a16:creationId xmlns:a16="http://schemas.microsoft.com/office/drawing/2014/main" xmlns=""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9" name="192 CuadroTexto">
          <a:extLst>
            <a:ext uri="{FF2B5EF4-FFF2-40B4-BE49-F238E27FC236}">
              <a16:creationId xmlns:a16="http://schemas.microsoft.com/office/drawing/2014/main" xmlns=""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0" name="193 CuadroTexto">
          <a:extLst>
            <a:ext uri="{FF2B5EF4-FFF2-40B4-BE49-F238E27FC236}">
              <a16:creationId xmlns:a16="http://schemas.microsoft.com/office/drawing/2014/main" xmlns=""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1" name="194 CuadroTexto">
          <a:extLst>
            <a:ext uri="{FF2B5EF4-FFF2-40B4-BE49-F238E27FC236}">
              <a16:creationId xmlns:a16="http://schemas.microsoft.com/office/drawing/2014/main" xmlns=""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2" name="195 CuadroTexto">
          <a:extLst>
            <a:ext uri="{FF2B5EF4-FFF2-40B4-BE49-F238E27FC236}">
              <a16:creationId xmlns:a16="http://schemas.microsoft.com/office/drawing/2014/main" xmlns=""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3" name="196 CuadroTexto">
          <a:extLst>
            <a:ext uri="{FF2B5EF4-FFF2-40B4-BE49-F238E27FC236}">
              <a16:creationId xmlns:a16="http://schemas.microsoft.com/office/drawing/2014/main" xmlns=""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4" name="197 CuadroTexto">
          <a:extLst>
            <a:ext uri="{FF2B5EF4-FFF2-40B4-BE49-F238E27FC236}">
              <a16:creationId xmlns:a16="http://schemas.microsoft.com/office/drawing/2014/main" xmlns=""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5" name="198 CuadroTexto">
          <a:extLst>
            <a:ext uri="{FF2B5EF4-FFF2-40B4-BE49-F238E27FC236}">
              <a16:creationId xmlns:a16="http://schemas.microsoft.com/office/drawing/2014/main" xmlns=""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6" name="199 CuadroTexto">
          <a:extLst>
            <a:ext uri="{FF2B5EF4-FFF2-40B4-BE49-F238E27FC236}">
              <a16:creationId xmlns:a16="http://schemas.microsoft.com/office/drawing/2014/main" xmlns=""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7" name="200 CuadroTexto">
          <a:extLst>
            <a:ext uri="{FF2B5EF4-FFF2-40B4-BE49-F238E27FC236}">
              <a16:creationId xmlns:a16="http://schemas.microsoft.com/office/drawing/2014/main" xmlns=""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8" name="201 CuadroTexto">
          <a:extLst>
            <a:ext uri="{FF2B5EF4-FFF2-40B4-BE49-F238E27FC236}">
              <a16:creationId xmlns:a16="http://schemas.microsoft.com/office/drawing/2014/main" xmlns=""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9" name="202 CuadroTexto">
          <a:extLst>
            <a:ext uri="{FF2B5EF4-FFF2-40B4-BE49-F238E27FC236}">
              <a16:creationId xmlns:a16="http://schemas.microsoft.com/office/drawing/2014/main" xmlns=""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0" name="203 CuadroTexto">
          <a:extLst>
            <a:ext uri="{FF2B5EF4-FFF2-40B4-BE49-F238E27FC236}">
              <a16:creationId xmlns:a16="http://schemas.microsoft.com/office/drawing/2014/main" xmlns=""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1" name="204 CuadroTexto">
          <a:extLst>
            <a:ext uri="{FF2B5EF4-FFF2-40B4-BE49-F238E27FC236}">
              <a16:creationId xmlns:a16="http://schemas.microsoft.com/office/drawing/2014/main" xmlns=""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2" name="205 CuadroTexto">
          <a:extLst>
            <a:ext uri="{FF2B5EF4-FFF2-40B4-BE49-F238E27FC236}">
              <a16:creationId xmlns:a16="http://schemas.microsoft.com/office/drawing/2014/main" xmlns=""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3" name="206 CuadroTexto">
          <a:extLst>
            <a:ext uri="{FF2B5EF4-FFF2-40B4-BE49-F238E27FC236}">
              <a16:creationId xmlns:a16="http://schemas.microsoft.com/office/drawing/2014/main" xmlns=""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4" name="207 CuadroTexto">
          <a:extLst>
            <a:ext uri="{FF2B5EF4-FFF2-40B4-BE49-F238E27FC236}">
              <a16:creationId xmlns:a16="http://schemas.microsoft.com/office/drawing/2014/main" xmlns=""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5" name="208 CuadroTexto">
          <a:extLst>
            <a:ext uri="{FF2B5EF4-FFF2-40B4-BE49-F238E27FC236}">
              <a16:creationId xmlns:a16="http://schemas.microsoft.com/office/drawing/2014/main" xmlns=""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6" name="209 CuadroTexto">
          <a:extLst>
            <a:ext uri="{FF2B5EF4-FFF2-40B4-BE49-F238E27FC236}">
              <a16:creationId xmlns:a16="http://schemas.microsoft.com/office/drawing/2014/main" xmlns=""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7" name="210 CuadroTexto">
          <a:extLst>
            <a:ext uri="{FF2B5EF4-FFF2-40B4-BE49-F238E27FC236}">
              <a16:creationId xmlns:a16="http://schemas.microsoft.com/office/drawing/2014/main" xmlns=""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8" name="211 CuadroTexto">
          <a:extLst>
            <a:ext uri="{FF2B5EF4-FFF2-40B4-BE49-F238E27FC236}">
              <a16:creationId xmlns:a16="http://schemas.microsoft.com/office/drawing/2014/main" xmlns=""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9" name="212 CuadroTexto">
          <a:extLst>
            <a:ext uri="{FF2B5EF4-FFF2-40B4-BE49-F238E27FC236}">
              <a16:creationId xmlns:a16="http://schemas.microsoft.com/office/drawing/2014/main" xmlns=""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0" name="213 CuadroTexto">
          <a:extLst>
            <a:ext uri="{FF2B5EF4-FFF2-40B4-BE49-F238E27FC236}">
              <a16:creationId xmlns:a16="http://schemas.microsoft.com/office/drawing/2014/main" xmlns=""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1" name="214 CuadroTexto">
          <a:extLst>
            <a:ext uri="{FF2B5EF4-FFF2-40B4-BE49-F238E27FC236}">
              <a16:creationId xmlns:a16="http://schemas.microsoft.com/office/drawing/2014/main" xmlns=""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2" name="215 CuadroTexto">
          <a:extLst>
            <a:ext uri="{FF2B5EF4-FFF2-40B4-BE49-F238E27FC236}">
              <a16:creationId xmlns:a16="http://schemas.microsoft.com/office/drawing/2014/main" xmlns=""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3" name="216 CuadroTexto">
          <a:extLst>
            <a:ext uri="{FF2B5EF4-FFF2-40B4-BE49-F238E27FC236}">
              <a16:creationId xmlns:a16="http://schemas.microsoft.com/office/drawing/2014/main" xmlns=""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4" name="217 CuadroTexto">
          <a:extLst>
            <a:ext uri="{FF2B5EF4-FFF2-40B4-BE49-F238E27FC236}">
              <a16:creationId xmlns:a16="http://schemas.microsoft.com/office/drawing/2014/main" xmlns=""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5" name="218 CuadroTexto">
          <a:extLst>
            <a:ext uri="{FF2B5EF4-FFF2-40B4-BE49-F238E27FC236}">
              <a16:creationId xmlns:a16="http://schemas.microsoft.com/office/drawing/2014/main" xmlns=""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6" name="219 CuadroTexto">
          <a:extLst>
            <a:ext uri="{FF2B5EF4-FFF2-40B4-BE49-F238E27FC236}">
              <a16:creationId xmlns:a16="http://schemas.microsoft.com/office/drawing/2014/main" xmlns=""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7" name="220 CuadroTexto">
          <a:extLst>
            <a:ext uri="{FF2B5EF4-FFF2-40B4-BE49-F238E27FC236}">
              <a16:creationId xmlns:a16="http://schemas.microsoft.com/office/drawing/2014/main" xmlns=""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8" name="221 CuadroTexto">
          <a:extLst>
            <a:ext uri="{FF2B5EF4-FFF2-40B4-BE49-F238E27FC236}">
              <a16:creationId xmlns:a16="http://schemas.microsoft.com/office/drawing/2014/main" xmlns=""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9" name="222 CuadroTexto">
          <a:extLst>
            <a:ext uri="{FF2B5EF4-FFF2-40B4-BE49-F238E27FC236}">
              <a16:creationId xmlns:a16="http://schemas.microsoft.com/office/drawing/2014/main" xmlns=""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0" name="223 CuadroTexto">
          <a:extLst>
            <a:ext uri="{FF2B5EF4-FFF2-40B4-BE49-F238E27FC236}">
              <a16:creationId xmlns:a16="http://schemas.microsoft.com/office/drawing/2014/main" xmlns=""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1" name="224 CuadroTexto">
          <a:extLst>
            <a:ext uri="{FF2B5EF4-FFF2-40B4-BE49-F238E27FC236}">
              <a16:creationId xmlns:a16="http://schemas.microsoft.com/office/drawing/2014/main" xmlns=""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2" name="225 CuadroTexto">
          <a:extLst>
            <a:ext uri="{FF2B5EF4-FFF2-40B4-BE49-F238E27FC236}">
              <a16:creationId xmlns:a16="http://schemas.microsoft.com/office/drawing/2014/main" xmlns=""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3" name="226 CuadroTexto">
          <a:extLst>
            <a:ext uri="{FF2B5EF4-FFF2-40B4-BE49-F238E27FC236}">
              <a16:creationId xmlns:a16="http://schemas.microsoft.com/office/drawing/2014/main" xmlns=""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4" name="227 CuadroTexto">
          <a:extLst>
            <a:ext uri="{FF2B5EF4-FFF2-40B4-BE49-F238E27FC236}">
              <a16:creationId xmlns:a16="http://schemas.microsoft.com/office/drawing/2014/main" xmlns=""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5" name="228 CuadroTexto">
          <a:extLst>
            <a:ext uri="{FF2B5EF4-FFF2-40B4-BE49-F238E27FC236}">
              <a16:creationId xmlns:a16="http://schemas.microsoft.com/office/drawing/2014/main" xmlns=""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6" name="229 CuadroTexto">
          <a:extLst>
            <a:ext uri="{FF2B5EF4-FFF2-40B4-BE49-F238E27FC236}">
              <a16:creationId xmlns:a16="http://schemas.microsoft.com/office/drawing/2014/main" xmlns=""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7" name="230 CuadroTexto">
          <a:extLst>
            <a:ext uri="{FF2B5EF4-FFF2-40B4-BE49-F238E27FC236}">
              <a16:creationId xmlns:a16="http://schemas.microsoft.com/office/drawing/2014/main" xmlns=""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8" name="231 CuadroTexto">
          <a:extLst>
            <a:ext uri="{FF2B5EF4-FFF2-40B4-BE49-F238E27FC236}">
              <a16:creationId xmlns:a16="http://schemas.microsoft.com/office/drawing/2014/main" xmlns=""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9" name="232 CuadroTexto">
          <a:extLst>
            <a:ext uri="{FF2B5EF4-FFF2-40B4-BE49-F238E27FC236}">
              <a16:creationId xmlns:a16="http://schemas.microsoft.com/office/drawing/2014/main" xmlns=""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0" name="233 CuadroTexto">
          <a:extLst>
            <a:ext uri="{FF2B5EF4-FFF2-40B4-BE49-F238E27FC236}">
              <a16:creationId xmlns:a16="http://schemas.microsoft.com/office/drawing/2014/main" xmlns=""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1" name="234 CuadroTexto">
          <a:extLst>
            <a:ext uri="{FF2B5EF4-FFF2-40B4-BE49-F238E27FC236}">
              <a16:creationId xmlns:a16="http://schemas.microsoft.com/office/drawing/2014/main" xmlns=""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2" name="235 CuadroTexto">
          <a:extLst>
            <a:ext uri="{FF2B5EF4-FFF2-40B4-BE49-F238E27FC236}">
              <a16:creationId xmlns:a16="http://schemas.microsoft.com/office/drawing/2014/main" xmlns=""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3" name="236 CuadroTexto">
          <a:extLst>
            <a:ext uri="{FF2B5EF4-FFF2-40B4-BE49-F238E27FC236}">
              <a16:creationId xmlns:a16="http://schemas.microsoft.com/office/drawing/2014/main" xmlns=""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4" name="237 CuadroTexto">
          <a:extLst>
            <a:ext uri="{FF2B5EF4-FFF2-40B4-BE49-F238E27FC236}">
              <a16:creationId xmlns:a16="http://schemas.microsoft.com/office/drawing/2014/main" xmlns=""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5" name="238 CuadroTexto">
          <a:extLst>
            <a:ext uri="{FF2B5EF4-FFF2-40B4-BE49-F238E27FC236}">
              <a16:creationId xmlns:a16="http://schemas.microsoft.com/office/drawing/2014/main" xmlns=""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6" name="239 CuadroTexto">
          <a:extLst>
            <a:ext uri="{FF2B5EF4-FFF2-40B4-BE49-F238E27FC236}">
              <a16:creationId xmlns:a16="http://schemas.microsoft.com/office/drawing/2014/main" xmlns=""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7" name="240 CuadroTexto">
          <a:extLst>
            <a:ext uri="{FF2B5EF4-FFF2-40B4-BE49-F238E27FC236}">
              <a16:creationId xmlns:a16="http://schemas.microsoft.com/office/drawing/2014/main" xmlns=""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8" name="241 CuadroTexto">
          <a:extLst>
            <a:ext uri="{FF2B5EF4-FFF2-40B4-BE49-F238E27FC236}">
              <a16:creationId xmlns:a16="http://schemas.microsoft.com/office/drawing/2014/main" xmlns=""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9" name="242 CuadroTexto">
          <a:extLst>
            <a:ext uri="{FF2B5EF4-FFF2-40B4-BE49-F238E27FC236}">
              <a16:creationId xmlns:a16="http://schemas.microsoft.com/office/drawing/2014/main" xmlns=""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0" name="243 CuadroTexto">
          <a:extLst>
            <a:ext uri="{FF2B5EF4-FFF2-40B4-BE49-F238E27FC236}">
              <a16:creationId xmlns:a16="http://schemas.microsoft.com/office/drawing/2014/main" xmlns=""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1" name="244 CuadroTexto">
          <a:extLst>
            <a:ext uri="{FF2B5EF4-FFF2-40B4-BE49-F238E27FC236}">
              <a16:creationId xmlns:a16="http://schemas.microsoft.com/office/drawing/2014/main" xmlns=""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2" name="245 CuadroTexto">
          <a:extLst>
            <a:ext uri="{FF2B5EF4-FFF2-40B4-BE49-F238E27FC236}">
              <a16:creationId xmlns:a16="http://schemas.microsoft.com/office/drawing/2014/main" xmlns=""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3" name="246 CuadroTexto">
          <a:extLst>
            <a:ext uri="{FF2B5EF4-FFF2-40B4-BE49-F238E27FC236}">
              <a16:creationId xmlns:a16="http://schemas.microsoft.com/office/drawing/2014/main" xmlns=""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4" name="247 CuadroTexto">
          <a:extLst>
            <a:ext uri="{FF2B5EF4-FFF2-40B4-BE49-F238E27FC236}">
              <a16:creationId xmlns:a16="http://schemas.microsoft.com/office/drawing/2014/main" xmlns=""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5" name="248 CuadroTexto">
          <a:extLst>
            <a:ext uri="{FF2B5EF4-FFF2-40B4-BE49-F238E27FC236}">
              <a16:creationId xmlns:a16="http://schemas.microsoft.com/office/drawing/2014/main" xmlns=""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6" name="249 CuadroTexto">
          <a:extLst>
            <a:ext uri="{FF2B5EF4-FFF2-40B4-BE49-F238E27FC236}">
              <a16:creationId xmlns:a16="http://schemas.microsoft.com/office/drawing/2014/main" xmlns=""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7" name="250 CuadroTexto">
          <a:extLst>
            <a:ext uri="{FF2B5EF4-FFF2-40B4-BE49-F238E27FC236}">
              <a16:creationId xmlns:a16="http://schemas.microsoft.com/office/drawing/2014/main" xmlns=""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8" name="251 CuadroTexto">
          <a:extLst>
            <a:ext uri="{FF2B5EF4-FFF2-40B4-BE49-F238E27FC236}">
              <a16:creationId xmlns:a16="http://schemas.microsoft.com/office/drawing/2014/main" xmlns=""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9" name="252 CuadroTexto">
          <a:extLst>
            <a:ext uri="{FF2B5EF4-FFF2-40B4-BE49-F238E27FC236}">
              <a16:creationId xmlns:a16="http://schemas.microsoft.com/office/drawing/2014/main" xmlns=""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0" name="253 CuadroTexto">
          <a:extLst>
            <a:ext uri="{FF2B5EF4-FFF2-40B4-BE49-F238E27FC236}">
              <a16:creationId xmlns:a16="http://schemas.microsoft.com/office/drawing/2014/main" xmlns=""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1" name="254 CuadroTexto">
          <a:extLst>
            <a:ext uri="{FF2B5EF4-FFF2-40B4-BE49-F238E27FC236}">
              <a16:creationId xmlns:a16="http://schemas.microsoft.com/office/drawing/2014/main" xmlns=""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2" name="255 CuadroTexto">
          <a:extLst>
            <a:ext uri="{FF2B5EF4-FFF2-40B4-BE49-F238E27FC236}">
              <a16:creationId xmlns:a16="http://schemas.microsoft.com/office/drawing/2014/main" xmlns=""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3" name="256 CuadroTexto">
          <a:extLst>
            <a:ext uri="{FF2B5EF4-FFF2-40B4-BE49-F238E27FC236}">
              <a16:creationId xmlns:a16="http://schemas.microsoft.com/office/drawing/2014/main" xmlns=""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4" name="257 CuadroTexto">
          <a:extLst>
            <a:ext uri="{FF2B5EF4-FFF2-40B4-BE49-F238E27FC236}">
              <a16:creationId xmlns:a16="http://schemas.microsoft.com/office/drawing/2014/main" xmlns=""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5" name="258 CuadroTexto">
          <a:extLst>
            <a:ext uri="{FF2B5EF4-FFF2-40B4-BE49-F238E27FC236}">
              <a16:creationId xmlns:a16="http://schemas.microsoft.com/office/drawing/2014/main" xmlns=""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6" name="259 CuadroTexto">
          <a:extLst>
            <a:ext uri="{FF2B5EF4-FFF2-40B4-BE49-F238E27FC236}">
              <a16:creationId xmlns:a16="http://schemas.microsoft.com/office/drawing/2014/main" xmlns=""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7" name="260 CuadroTexto">
          <a:extLst>
            <a:ext uri="{FF2B5EF4-FFF2-40B4-BE49-F238E27FC236}">
              <a16:creationId xmlns:a16="http://schemas.microsoft.com/office/drawing/2014/main" xmlns=""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8" name="261 CuadroTexto">
          <a:extLst>
            <a:ext uri="{FF2B5EF4-FFF2-40B4-BE49-F238E27FC236}">
              <a16:creationId xmlns:a16="http://schemas.microsoft.com/office/drawing/2014/main" xmlns=""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9" name="262 CuadroTexto">
          <a:extLst>
            <a:ext uri="{FF2B5EF4-FFF2-40B4-BE49-F238E27FC236}">
              <a16:creationId xmlns:a16="http://schemas.microsoft.com/office/drawing/2014/main" xmlns=""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0" name="263 CuadroTexto">
          <a:extLst>
            <a:ext uri="{FF2B5EF4-FFF2-40B4-BE49-F238E27FC236}">
              <a16:creationId xmlns:a16="http://schemas.microsoft.com/office/drawing/2014/main" xmlns=""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1" name="264 CuadroTexto">
          <a:extLst>
            <a:ext uri="{FF2B5EF4-FFF2-40B4-BE49-F238E27FC236}">
              <a16:creationId xmlns:a16="http://schemas.microsoft.com/office/drawing/2014/main" xmlns=""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2" name="265 CuadroTexto">
          <a:extLst>
            <a:ext uri="{FF2B5EF4-FFF2-40B4-BE49-F238E27FC236}">
              <a16:creationId xmlns:a16="http://schemas.microsoft.com/office/drawing/2014/main" xmlns=""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3" name="266 CuadroTexto">
          <a:extLst>
            <a:ext uri="{FF2B5EF4-FFF2-40B4-BE49-F238E27FC236}">
              <a16:creationId xmlns:a16="http://schemas.microsoft.com/office/drawing/2014/main" xmlns=""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4" name="267 CuadroTexto">
          <a:extLst>
            <a:ext uri="{FF2B5EF4-FFF2-40B4-BE49-F238E27FC236}">
              <a16:creationId xmlns:a16="http://schemas.microsoft.com/office/drawing/2014/main" xmlns=""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5" name="285 CuadroTexto">
          <a:extLst>
            <a:ext uri="{FF2B5EF4-FFF2-40B4-BE49-F238E27FC236}">
              <a16:creationId xmlns:a16="http://schemas.microsoft.com/office/drawing/2014/main" xmlns=""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6" name="286 CuadroTexto">
          <a:extLst>
            <a:ext uri="{FF2B5EF4-FFF2-40B4-BE49-F238E27FC236}">
              <a16:creationId xmlns:a16="http://schemas.microsoft.com/office/drawing/2014/main" xmlns=""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7" name="287 CuadroTexto">
          <a:extLst>
            <a:ext uri="{FF2B5EF4-FFF2-40B4-BE49-F238E27FC236}">
              <a16:creationId xmlns:a16="http://schemas.microsoft.com/office/drawing/2014/main" xmlns=""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8" name="288 CuadroTexto">
          <a:extLst>
            <a:ext uri="{FF2B5EF4-FFF2-40B4-BE49-F238E27FC236}">
              <a16:creationId xmlns:a16="http://schemas.microsoft.com/office/drawing/2014/main" xmlns=""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9" name="289 CuadroTexto">
          <a:extLst>
            <a:ext uri="{FF2B5EF4-FFF2-40B4-BE49-F238E27FC236}">
              <a16:creationId xmlns:a16="http://schemas.microsoft.com/office/drawing/2014/main" xmlns=""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0" name="290 CuadroTexto">
          <a:extLst>
            <a:ext uri="{FF2B5EF4-FFF2-40B4-BE49-F238E27FC236}">
              <a16:creationId xmlns:a16="http://schemas.microsoft.com/office/drawing/2014/main" xmlns=""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1" name="291 CuadroTexto">
          <a:extLst>
            <a:ext uri="{FF2B5EF4-FFF2-40B4-BE49-F238E27FC236}">
              <a16:creationId xmlns:a16="http://schemas.microsoft.com/office/drawing/2014/main" xmlns=""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2" name="292 CuadroTexto">
          <a:extLst>
            <a:ext uri="{FF2B5EF4-FFF2-40B4-BE49-F238E27FC236}">
              <a16:creationId xmlns:a16="http://schemas.microsoft.com/office/drawing/2014/main" xmlns=""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3" name="293 CuadroTexto">
          <a:extLst>
            <a:ext uri="{FF2B5EF4-FFF2-40B4-BE49-F238E27FC236}">
              <a16:creationId xmlns:a16="http://schemas.microsoft.com/office/drawing/2014/main" xmlns=""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4" name="294 CuadroTexto">
          <a:extLst>
            <a:ext uri="{FF2B5EF4-FFF2-40B4-BE49-F238E27FC236}">
              <a16:creationId xmlns:a16="http://schemas.microsoft.com/office/drawing/2014/main" xmlns=""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5" name="295 CuadroTexto">
          <a:extLst>
            <a:ext uri="{FF2B5EF4-FFF2-40B4-BE49-F238E27FC236}">
              <a16:creationId xmlns:a16="http://schemas.microsoft.com/office/drawing/2014/main" xmlns=""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6" name="296 CuadroTexto">
          <a:extLst>
            <a:ext uri="{FF2B5EF4-FFF2-40B4-BE49-F238E27FC236}">
              <a16:creationId xmlns:a16="http://schemas.microsoft.com/office/drawing/2014/main" xmlns=""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7" name="298 CuadroTexto">
          <a:extLst>
            <a:ext uri="{FF2B5EF4-FFF2-40B4-BE49-F238E27FC236}">
              <a16:creationId xmlns:a16="http://schemas.microsoft.com/office/drawing/2014/main" xmlns="" id="{00000000-0008-0000-2000-0000E7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8" name="299 CuadroTexto">
          <a:extLst>
            <a:ext uri="{FF2B5EF4-FFF2-40B4-BE49-F238E27FC236}">
              <a16:creationId xmlns:a16="http://schemas.microsoft.com/office/drawing/2014/main" xmlns="" id="{00000000-0008-0000-2000-0000E8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9" name="300 CuadroTexto">
          <a:extLst>
            <a:ext uri="{FF2B5EF4-FFF2-40B4-BE49-F238E27FC236}">
              <a16:creationId xmlns:a16="http://schemas.microsoft.com/office/drawing/2014/main" xmlns="" id="{00000000-0008-0000-2000-0000E9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10" name="301 CuadroTexto">
          <a:extLst>
            <a:ext uri="{FF2B5EF4-FFF2-40B4-BE49-F238E27FC236}">
              <a16:creationId xmlns:a16="http://schemas.microsoft.com/office/drawing/2014/main" xmlns="" id="{00000000-0008-0000-2000-0000EA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11" name="302 CuadroTexto">
          <a:extLst>
            <a:ext uri="{FF2B5EF4-FFF2-40B4-BE49-F238E27FC236}">
              <a16:creationId xmlns:a16="http://schemas.microsoft.com/office/drawing/2014/main" xmlns="" id="{00000000-0008-0000-2000-0000EB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12" name="303 CuadroTexto">
          <a:extLst>
            <a:ext uri="{FF2B5EF4-FFF2-40B4-BE49-F238E27FC236}">
              <a16:creationId xmlns:a16="http://schemas.microsoft.com/office/drawing/2014/main" xmlns="" id="{00000000-0008-0000-2000-0000EC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13" name="304 CuadroTexto">
          <a:extLst>
            <a:ext uri="{FF2B5EF4-FFF2-40B4-BE49-F238E27FC236}">
              <a16:creationId xmlns:a16="http://schemas.microsoft.com/office/drawing/2014/main" xmlns="" id="{00000000-0008-0000-2000-0000ED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14" name="305 CuadroTexto">
          <a:extLst>
            <a:ext uri="{FF2B5EF4-FFF2-40B4-BE49-F238E27FC236}">
              <a16:creationId xmlns:a16="http://schemas.microsoft.com/office/drawing/2014/main" xmlns="" id="{00000000-0008-0000-2000-0000EE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twoCellAnchor>
    <xdr:from>
      <xdr:col>6</xdr:col>
      <xdr:colOff>609600</xdr:colOff>
      <xdr:row>24</xdr:row>
      <xdr:rowOff>0</xdr:rowOff>
    </xdr:from>
    <xdr:to>
      <xdr:col>6</xdr:col>
      <xdr:colOff>3924300</xdr:colOff>
      <xdr:row>25</xdr:row>
      <xdr:rowOff>25400</xdr:rowOff>
    </xdr:to>
    <xdr:sp macro="" textlink="" fLocksText="0">
      <xdr:nvSpPr>
        <xdr:cNvPr id="5626" name="Text Box 1">
          <a:extLst>
            <a:ext uri="{FF2B5EF4-FFF2-40B4-BE49-F238E27FC236}">
              <a16:creationId xmlns:a16="http://schemas.microsoft.com/office/drawing/2014/main" xmlns="" id="{00000000-0008-0000-2000-0000FA150000}"/>
            </a:ext>
          </a:extLst>
        </xdr:cNvPr>
        <xdr:cNvSpPr txBox="1">
          <a:spLocks noChangeArrowheads="1"/>
        </xdr:cNvSpPr>
      </xdr:nvSpPr>
      <xdr:spPr bwMode="auto">
        <a:xfrm>
          <a:off x="4095750" y="10848975"/>
          <a:ext cx="3314700" cy="234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twoCellAnchor>
    <xdr:from>
      <xdr:col>1</xdr:col>
      <xdr:colOff>177800</xdr:colOff>
      <xdr:row>24</xdr:row>
      <xdr:rowOff>0</xdr:rowOff>
    </xdr:from>
    <xdr:to>
      <xdr:col>6</xdr:col>
      <xdr:colOff>1028700</xdr:colOff>
      <xdr:row>28</xdr:row>
      <xdr:rowOff>139700</xdr:rowOff>
    </xdr:to>
    <xdr:sp macro="" textlink="" fLocksText="0">
      <xdr:nvSpPr>
        <xdr:cNvPr id="5627" name="Text Box 2">
          <a:extLst>
            <a:ext uri="{FF2B5EF4-FFF2-40B4-BE49-F238E27FC236}">
              <a16:creationId xmlns:a16="http://schemas.microsoft.com/office/drawing/2014/main" xmlns="" id="{00000000-0008-0000-2000-0000FB150000}"/>
            </a:ext>
          </a:extLst>
        </xdr:cNvPr>
        <xdr:cNvSpPr txBox="1">
          <a:spLocks noChangeArrowheads="1"/>
        </xdr:cNvSpPr>
      </xdr:nvSpPr>
      <xdr:spPr bwMode="auto">
        <a:xfrm>
          <a:off x="177800" y="10848975"/>
          <a:ext cx="4337050" cy="815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twoCellAnchor>
    <xdr:from>
      <xdr:col>2</xdr:col>
      <xdr:colOff>609600</xdr:colOff>
      <xdr:row>23</xdr:row>
      <xdr:rowOff>0</xdr:rowOff>
    </xdr:from>
    <xdr:to>
      <xdr:col>2</xdr:col>
      <xdr:colOff>3924300</xdr:colOff>
      <xdr:row>24</xdr:row>
      <xdr:rowOff>25400</xdr:rowOff>
    </xdr:to>
    <xdr:sp macro="" textlink="" fLocksText="0">
      <xdr:nvSpPr>
        <xdr:cNvPr id="5617" name="Text Box 1">
          <a:extLst>
            <a:ext uri="{FF2B5EF4-FFF2-40B4-BE49-F238E27FC236}">
              <a16:creationId xmlns:a16="http://schemas.microsoft.com/office/drawing/2014/main" xmlns="" id="{00000000-0008-0000-2000-0000F1150000}"/>
            </a:ext>
          </a:extLst>
        </xdr:cNvPr>
        <xdr:cNvSpPr txBox="1">
          <a:spLocks noChangeArrowheads="1"/>
        </xdr:cNvSpPr>
      </xdr:nvSpPr>
      <xdr:spPr bwMode="auto">
        <a:xfrm>
          <a:off x="2667000" y="12868275"/>
          <a:ext cx="3314700" cy="234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twoCellAnchor>
    <xdr:from>
      <xdr:col>0</xdr:col>
      <xdr:colOff>0</xdr:colOff>
      <xdr:row>23</xdr:row>
      <xdr:rowOff>0</xdr:rowOff>
    </xdr:from>
    <xdr:to>
      <xdr:col>2</xdr:col>
      <xdr:colOff>1028700</xdr:colOff>
      <xdr:row>27</xdr:row>
      <xdr:rowOff>139700</xdr:rowOff>
    </xdr:to>
    <xdr:sp macro="" textlink="" fLocksText="0">
      <xdr:nvSpPr>
        <xdr:cNvPr id="5618" name="Text Box 2">
          <a:extLst>
            <a:ext uri="{FF2B5EF4-FFF2-40B4-BE49-F238E27FC236}">
              <a16:creationId xmlns:a16="http://schemas.microsoft.com/office/drawing/2014/main" xmlns="" id="{00000000-0008-0000-2000-0000F2150000}"/>
            </a:ext>
          </a:extLst>
        </xdr:cNvPr>
        <xdr:cNvSpPr txBox="1">
          <a:spLocks noChangeArrowheads="1"/>
        </xdr:cNvSpPr>
      </xdr:nvSpPr>
      <xdr:spPr bwMode="auto">
        <a:xfrm>
          <a:off x="0" y="12868275"/>
          <a:ext cx="3086100" cy="863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609600</xdr:colOff>
      <xdr:row>24</xdr:row>
      <xdr:rowOff>0</xdr:rowOff>
    </xdr:from>
    <xdr:to>
      <xdr:col>6</xdr:col>
      <xdr:colOff>3924300</xdr:colOff>
      <xdr:row>25</xdr:row>
      <xdr:rowOff>25400</xdr:rowOff>
    </xdr:to>
    <xdr:sp macro="" textlink="" fLocksText="0">
      <xdr:nvSpPr>
        <xdr:cNvPr id="4" name="Text Box 1">
          <a:extLst>
            <a:ext uri="{FF2B5EF4-FFF2-40B4-BE49-F238E27FC236}">
              <a16:creationId xmlns:a16="http://schemas.microsoft.com/office/drawing/2014/main" xmlns="" id="{00000000-0008-0000-2100-000004000000}"/>
            </a:ext>
          </a:extLst>
        </xdr:cNvPr>
        <xdr:cNvSpPr txBox="1">
          <a:spLocks noChangeArrowheads="1"/>
        </xdr:cNvSpPr>
      </xdr:nvSpPr>
      <xdr:spPr bwMode="auto">
        <a:xfrm>
          <a:off x="4095750" y="10848975"/>
          <a:ext cx="3314700" cy="234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twoCellAnchor>
    <xdr:from>
      <xdr:col>1</xdr:col>
      <xdr:colOff>177800</xdr:colOff>
      <xdr:row>24</xdr:row>
      <xdr:rowOff>0</xdr:rowOff>
    </xdr:from>
    <xdr:to>
      <xdr:col>6</xdr:col>
      <xdr:colOff>1028700</xdr:colOff>
      <xdr:row>28</xdr:row>
      <xdr:rowOff>139700</xdr:rowOff>
    </xdr:to>
    <xdr:sp macro="" textlink="" fLocksText="0">
      <xdr:nvSpPr>
        <xdr:cNvPr id="5" name="Text Box 2">
          <a:extLst>
            <a:ext uri="{FF2B5EF4-FFF2-40B4-BE49-F238E27FC236}">
              <a16:creationId xmlns:a16="http://schemas.microsoft.com/office/drawing/2014/main" xmlns="" id="{00000000-0008-0000-2100-000005000000}"/>
            </a:ext>
          </a:extLst>
        </xdr:cNvPr>
        <xdr:cNvSpPr txBox="1">
          <a:spLocks noChangeArrowheads="1"/>
        </xdr:cNvSpPr>
      </xdr:nvSpPr>
      <xdr:spPr bwMode="auto">
        <a:xfrm>
          <a:off x="177800" y="10848975"/>
          <a:ext cx="4337050" cy="815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oneCellAnchor>
    <xdr:from>
      <xdr:col>0</xdr:col>
      <xdr:colOff>0</xdr:colOff>
      <xdr:row>10</xdr:row>
      <xdr:rowOff>0</xdr:rowOff>
    </xdr:from>
    <xdr:ext cx="184731" cy="264560"/>
    <xdr:sp macro="" textlink="">
      <xdr:nvSpPr>
        <xdr:cNvPr id="6" name="1 CuadroTexto">
          <a:extLst>
            <a:ext uri="{FF2B5EF4-FFF2-40B4-BE49-F238E27FC236}">
              <a16:creationId xmlns:a16="http://schemas.microsoft.com/office/drawing/2014/main" xmlns="" id="{00000000-0008-0000-2100-00000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 name="2 CuadroTexto">
          <a:extLst>
            <a:ext uri="{FF2B5EF4-FFF2-40B4-BE49-F238E27FC236}">
              <a16:creationId xmlns:a16="http://schemas.microsoft.com/office/drawing/2014/main" xmlns="" id="{00000000-0008-0000-2100-00000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 name="3 CuadroTexto">
          <a:extLst>
            <a:ext uri="{FF2B5EF4-FFF2-40B4-BE49-F238E27FC236}">
              <a16:creationId xmlns:a16="http://schemas.microsoft.com/office/drawing/2014/main" xmlns="" id="{00000000-0008-0000-2100-00000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 name="4 CuadroTexto">
          <a:extLst>
            <a:ext uri="{FF2B5EF4-FFF2-40B4-BE49-F238E27FC236}">
              <a16:creationId xmlns:a16="http://schemas.microsoft.com/office/drawing/2014/main" xmlns="" id="{00000000-0008-0000-2100-00000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 name="5 CuadroTexto">
          <a:extLst>
            <a:ext uri="{FF2B5EF4-FFF2-40B4-BE49-F238E27FC236}">
              <a16:creationId xmlns:a16="http://schemas.microsoft.com/office/drawing/2014/main" xmlns="" id="{00000000-0008-0000-2100-00000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 name="6 CuadroTexto">
          <a:extLst>
            <a:ext uri="{FF2B5EF4-FFF2-40B4-BE49-F238E27FC236}">
              <a16:creationId xmlns:a16="http://schemas.microsoft.com/office/drawing/2014/main" xmlns="" id="{00000000-0008-0000-2100-00000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 name="7 CuadroTexto">
          <a:extLst>
            <a:ext uri="{FF2B5EF4-FFF2-40B4-BE49-F238E27FC236}">
              <a16:creationId xmlns:a16="http://schemas.microsoft.com/office/drawing/2014/main" xmlns="" id="{00000000-0008-0000-2100-00000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 name="8 CuadroTexto">
          <a:extLst>
            <a:ext uri="{FF2B5EF4-FFF2-40B4-BE49-F238E27FC236}">
              <a16:creationId xmlns:a16="http://schemas.microsoft.com/office/drawing/2014/main" xmlns="" id="{00000000-0008-0000-2100-00000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 name="9 CuadroTexto">
          <a:extLst>
            <a:ext uri="{FF2B5EF4-FFF2-40B4-BE49-F238E27FC236}">
              <a16:creationId xmlns:a16="http://schemas.microsoft.com/office/drawing/2014/main" xmlns="" id="{00000000-0008-0000-2100-00000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 name="10 CuadroTexto">
          <a:extLst>
            <a:ext uri="{FF2B5EF4-FFF2-40B4-BE49-F238E27FC236}">
              <a16:creationId xmlns:a16="http://schemas.microsoft.com/office/drawing/2014/main" xmlns="" id="{00000000-0008-0000-2100-00000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 name="11 CuadroTexto">
          <a:extLst>
            <a:ext uri="{FF2B5EF4-FFF2-40B4-BE49-F238E27FC236}">
              <a16:creationId xmlns:a16="http://schemas.microsoft.com/office/drawing/2014/main" xmlns="" id="{00000000-0008-0000-2100-00001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 name="12 CuadroTexto">
          <a:extLst>
            <a:ext uri="{FF2B5EF4-FFF2-40B4-BE49-F238E27FC236}">
              <a16:creationId xmlns:a16="http://schemas.microsoft.com/office/drawing/2014/main" xmlns="" id="{00000000-0008-0000-2100-00001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 name="13 CuadroTexto">
          <a:extLst>
            <a:ext uri="{FF2B5EF4-FFF2-40B4-BE49-F238E27FC236}">
              <a16:creationId xmlns:a16="http://schemas.microsoft.com/office/drawing/2014/main" xmlns="" id="{00000000-0008-0000-2100-00001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 name="14 CuadroTexto">
          <a:extLst>
            <a:ext uri="{FF2B5EF4-FFF2-40B4-BE49-F238E27FC236}">
              <a16:creationId xmlns:a16="http://schemas.microsoft.com/office/drawing/2014/main" xmlns="" id="{00000000-0008-0000-2100-00001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 name="15 CuadroTexto">
          <a:extLst>
            <a:ext uri="{FF2B5EF4-FFF2-40B4-BE49-F238E27FC236}">
              <a16:creationId xmlns:a16="http://schemas.microsoft.com/office/drawing/2014/main" xmlns="" id="{00000000-0008-0000-2100-00001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 name="16 CuadroTexto">
          <a:extLst>
            <a:ext uri="{FF2B5EF4-FFF2-40B4-BE49-F238E27FC236}">
              <a16:creationId xmlns:a16="http://schemas.microsoft.com/office/drawing/2014/main" xmlns="" id="{00000000-0008-0000-2100-00001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 name="17 CuadroTexto">
          <a:extLst>
            <a:ext uri="{FF2B5EF4-FFF2-40B4-BE49-F238E27FC236}">
              <a16:creationId xmlns:a16="http://schemas.microsoft.com/office/drawing/2014/main" xmlns="" id="{00000000-0008-0000-2100-00001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 name="18 CuadroTexto">
          <a:extLst>
            <a:ext uri="{FF2B5EF4-FFF2-40B4-BE49-F238E27FC236}">
              <a16:creationId xmlns:a16="http://schemas.microsoft.com/office/drawing/2014/main" xmlns="" id="{00000000-0008-0000-2100-00001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 name="19 CuadroTexto">
          <a:extLst>
            <a:ext uri="{FF2B5EF4-FFF2-40B4-BE49-F238E27FC236}">
              <a16:creationId xmlns:a16="http://schemas.microsoft.com/office/drawing/2014/main" xmlns="" id="{00000000-0008-0000-2100-00001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 name="20 CuadroTexto">
          <a:extLst>
            <a:ext uri="{FF2B5EF4-FFF2-40B4-BE49-F238E27FC236}">
              <a16:creationId xmlns:a16="http://schemas.microsoft.com/office/drawing/2014/main" xmlns="" id="{00000000-0008-0000-2100-00001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 name="21 CuadroTexto">
          <a:extLst>
            <a:ext uri="{FF2B5EF4-FFF2-40B4-BE49-F238E27FC236}">
              <a16:creationId xmlns:a16="http://schemas.microsoft.com/office/drawing/2014/main" xmlns="" id="{00000000-0008-0000-2100-00001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 name="22 CuadroTexto">
          <a:extLst>
            <a:ext uri="{FF2B5EF4-FFF2-40B4-BE49-F238E27FC236}">
              <a16:creationId xmlns:a16="http://schemas.microsoft.com/office/drawing/2014/main" xmlns="" id="{00000000-0008-0000-2100-00001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 name="23 CuadroTexto">
          <a:extLst>
            <a:ext uri="{FF2B5EF4-FFF2-40B4-BE49-F238E27FC236}">
              <a16:creationId xmlns:a16="http://schemas.microsoft.com/office/drawing/2014/main" xmlns="" id="{00000000-0008-0000-2100-00001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 name="24 CuadroTexto">
          <a:extLst>
            <a:ext uri="{FF2B5EF4-FFF2-40B4-BE49-F238E27FC236}">
              <a16:creationId xmlns:a16="http://schemas.microsoft.com/office/drawing/2014/main" xmlns="" id="{00000000-0008-0000-2100-00001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 name="25 CuadroTexto">
          <a:extLst>
            <a:ext uri="{FF2B5EF4-FFF2-40B4-BE49-F238E27FC236}">
              <a16:creationId xmlns:a16="http://schemas.microsoft.com/office/drawing/2014/main" xmlns="" id="{00000000-0008-0000-2100-00001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 name="26 CuadroTexto">
          <a:extLst>
            <a:ext uri="{FF2B5EF4-FFF2-40B4-BE49-F238E27FC236}">
              <a16:creationId xmlns:a16="http://schemas.microsoft.com/office/drawing/2014/main" xmlns="" id="{00000000-0008-0000-2100-00001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 name="27 CuadroTexto">
          <a:extLst>
            <a:ext uri="{FF2B5EF4-FFF2-40B4-BE49-F238E27FC236}">
              <a16:creationId xmlns:a16="http://schemas.microsoft.com/office/drawing/2014/main" xmlns="" id="{00000000-0008-0000-2100-00002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 name="28 CuadroTexto">
          <a:extLst>
            <a:ext uri="{FF2B5EF4-FFF2-40B4-BE49-F238E27FC236}">
              <a16:creationId xmlns:a16="http://schemas.microsoft.com/office/drawing/2014/main" xmlns="" id="{00000000-0008-0000-2100-00002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 name="29 CuadroTexto">
          <a:extLst>
            <a:ext uri="{FF2B5EF4-FFF2-40B4-BE49-F238E27FC236}">
              <a16:creationId xmlns:a16="http://schemas.microsoft.com/office/drawing/2014/main" xmlns="" id="{00000000-0008-0000-2100-00002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 name="30 CuadroTexto">
          <a:extLst>
            <a:ext uri="{FF2B5EF4-FFF2-40B4-BE49-F238E27FC236}">
              <a16:creationId xmlns:a16="http://schemas.microsoft.com/office/drawing/2014/main" xmlns="" id="{00000000-0008-0000-2100-00002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 name="31 CuadroTexto">
          <a:extLst>
            <a:ext uri="{FF2B5EF4-FFF2-40B4-BE49-F238E27FC236}">
              <a16:creationId xmlns:a16="http://schemas.microsoft.com/office/drawing/2014/main" xmlns="" id="{00000000-0008-0000-2100-00002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 name="32 CuadroTexto">
          <a:extLst>
            <a:ext uri="{FF2B5EF4-FFF2-40B4-BE49-F238E27FC236}">
              <a16:creationId xmlns:a16="http://schemas.microsoft.com/office/drawing/2014/main" xmlns="" id="{00000000-0008-0000-2100-00002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 name="33 CuadroTexto">
          <a:extLst>
            <a:ext uri="{FF2B5EF4-FFF2-40B4-BE49-F238E27FC236}">
              <a16:creationId xmlns:a16="http://schemas.microsoft.com/office/drawing/2014/main" xmlns="" id="{00000000-0008-0000-2100-00002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 name="34 CuadroTexto">
          <a:extLst>
            <a:ext uri="{FF2B5EF4-FFF2-40B4-BE49-F238E27FC236}">
              <a16:creationId xmlns:a16="http://schemas.microsoft.com/office/drawing/2014/main" xmlns="" id="{00000000-0008-0000-2100-00002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 name="35 CuadroTexto">
          <a:extLst>
            <a:ext uri="{FF2B5EF4-FFF2-40B4-BE49-F238E27FC236}">
              <a16:creationId xmlns:a16="http://schemas.microsoft.com/office/drawing/2014/main" xmlns="" id="{00000000-0008-0000-2100-00002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 name="36 CuadroTexto">
          <a:extLst>
            <a:ext uri="{FF2B5EF4-FFF2-40B4-BE49-F238E27FC236}">
              <a16:creationId xmlns:a16="http://schemas.microsoft.com/office/drawing/2014/main" xmlns="" id="{00000000-0008-0000-2100-00002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2" name="37 CuadroTexto">
          <a:extLst>
            <a:ext uri="{FF2B5EF4-FFF2-40B4-BE49-F238E27FC236}">
              <a16:creationId xmlns:a16="http://schemas.microsoft.com/office/drawing/2014/main" xmlns="" id="{00000000-0008-0000-2100-00002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 name="38 CuadroTexto">
          <a:extLst>
            <a:ext uri="{FF2B5EF4-FFF2-40B4-BE49-F238E27FC236}">
              <a16:creationId xmlns:a16="http://schemas.microsoft.com/office/drawing/2014/main" xmlns="" id="{00000000-0008-0000-2100-00002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 name="39 CuadroTexto">
          <a:extLst>
            <a:ext uri="{FF2B5EF4-FFF2-40B4-BE49-F238E27FC236}">
              <a16:creationId xmlns:a16="http://schemas.microsoft.com/office/drawing/2014/main" xmlns="" id="{00000000-0008-0000-2100-00002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 name="40 CuadroTexto">
          <a:extLst>
            <a:ext uri="{FF2B5EF4-FFF2-40B4-BE49-F238E27FC236}">
              <a16:creationId xmlns:a16="http://schemas.microsoft.com/office/drawing/2014/main" xmlns="" id="{00000000-0008-0000-2100-00002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 name="41 CuadroTexto">
          <a:extLst>
            <a:ext uri="{FF2B5EF4-FFF2-40B4-BE49-F238E27FC236}">
              <a16:creationId xmlns:a16="http://schemas.microsoft.com/office/drawing/2014/main" xmlns="" id="{00000000-0008-0000-2100-00002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 name="42 CuadroTexto">
          <a:extLst>
            <a:ext uri="{FF2B5EF4-FFF2-40B4-BE49-F238E27FC236}">
              <a16:creationId xmlns:a16="http://schemas.microsoft.com/office/drawing/2014/main" xmlns="" id="{00000000-0008-0000-2100-00002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 name="43 CuadroTexto">
          <a:extLst>
            <a:ext uri="{FF2B5EF4-FFF2-40B4-BE49-F238E27FC236}">
              <a16:creationId xmlns:a16="http://schemas.microsoft.com/office/drawing/2014/main" xmlns="" id="{00000000-0008-0000-2100-00003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 name="44 CuadroTexto">
          <a:extLst>
            <a:ext uri="{FF2B5EF4-FFF2-40B4-BE49-F238E27FC236}">
              <a16:creationId xmlns:a16="http://schemas.microsoft.com/office/drawing/2014/main" xmlns="" id="{00000000-0008-0000-2100-00003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 name="45 CuadroTexto">
          <a:extLst>
            <a:ext uri="{FF2B5EF4-FFF2-40B4-BE49-F238E27FC236}">
              <a16:creationId xmlns:a16="http://schemas.microsoft.com/office/drawing/2014/main" xmlns="" id="{00000000-0008-0000-2100-00003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 name="46 CuadroTexto">
          <a:extLst>
            <a:ext uri="{FF2B5EF4-FFF2-40B4-BE49-F238E27FC236}">
              <a16:creationId xmlns:a16="http://schemas.microsoft.com/office/drawing/2014/main" xmlns="" id="{00000000-0008-0000-2100-00003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 name="47 CuadroTexto">
          <a:extLst>
            <a:ext uri="{FF2B5EF4-FFF2-40B4-BE49-F238E27FC236}">
              <a16:creationId xmlns:a16="http://schemas.microsoft.com/office/drawing/2014/main" xmlns="" id="{00000000-0008-0000-2100-00003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 name="48 CuadroTexto">
          <a:extLst>
            <a:ext uri="{FF2B5EF4-FFF2-40B4-BE49-F238E27FC236}">
              <a16:creationId xmlns:a16="http://schemas.microsoft.com/office/drawing/2014/main" xmlns="" id="{00000000-0008-0000-2100-00003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 name="49 CuadroTexto">
          <a:extLst>
            <a:ext uri="{FF2B5EF4-FFF2-40B4-BE49-F238E27FC236}">
              <a16:creationId xmlns:a16="http://schemas.microsoft.com/office/drawing/2014/main" xmlns="" id="{00000000-0008-0000-2100-00003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 name="50 CuadroTexto">
          <a:extLst>
            <a:ext uri="{FF2B5EF4-FFF2-40B4-BE49-F238E27FC236}">
              <a16:creationId xmlns:a16="http://schemas.microsoft.com/office/drawing/2014/main" xmlns="" id="{00000000-0008-0000-2100-00003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 name="51 CuadroTexto">
          <a:extLst>
            <a:ext uri="{FF2B5EF4-FFF2-40B4-BE49-F238E27FC236}">
              <a16:creationId xmlns:a16="http://schemas.microsoft.com/office/drawing/2014/main" xmlns="" id="{00000000-0008-0000-2100-00003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 name="52 CuadroTexto">
          <a:extLst>
            <a:ext uri="{FF2B5EF4-FFF2-40B4-BE49-F238E27FC236}">
              <a16:creationId xmlns:a16="http://schemas.microsoft.com/office/drawing/2014/main" xmlns="" id="{00000000-0008-0000-2100-00003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 name="53 CuadroTexto">
          <a:extLst>
            <a:ext uri="{FF2B5EF4-FFF2-40B4-BE49-F238E27FC236}">
              <a16:creationId xmlns:a16="http://schemas.microsoft.com/office/drawing/2014/main" xmlns="" id="{00000000-0008-0000-2100-00003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 name="54 CuadroTexto">
          <a:extLst>
            <a:ext uri="{FF2B5EF4-FFF2-40B4-BE49-F238E27FC236}">
              <a16:creationId xmlns:a16="http://schemas.microsoft.com/office/drawing/2014/main" xmlns="" id="{00000000-0008-0000-2100-00003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 name="55 CuadroTexto">
          <a:extLst>
            <a:ext uri="{FF2B5EF4-FFF2-40B4-BE49-F238E27FC236}">
              <a16:creationId xmlns:a16="http://schemas.microsoft.com/office/drawing/2014/main" xmlns="" id="{00000000-0008-0000-2100-00003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 name="56 CuadroTexto">
          <a:extLst>
            <a:ext uri="{FF2B5EF4-FFF2-40B4-BE49-F238E27FC236}">
              <a16:creationId xmlns:a16="http://schemas.microsoft.com/office/drawing/2014/main" xmlns="" id="{00000000-0008-0000-2100-00003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 name="57 CuadroTexto">
          <a:extLst>
            <a:ext uri="{FF2B5EF4-FFF2-40B4-BE49-F238E27FC236}">
              <a16:creationId xmlns:a16="http://schemas.microsoft.com/office/drawing/2014/main" xmlns="" id="{00000000-0008-0000-2100-00003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 name="58 CuadroTexto">
          <a:extLst>
            <a:ext uri="{FF2B5EF4-FFF2-40B4-BE49-F238E27FC236}">
              <a16:creationId xmlns:a16="http://schemas.microsoft.com/office/drawing/2014/main" xmlns="" id="{00000000-0008-0000-2100-00003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 name="59 CuadroTexto">
          <a:extLst>
            <a:ext uri="{FF2B5EF4-FFF2-40B4-BE49-F238E27FC236}">
              <a16:creationId xmlns:a16="http://schemas.microsoft.com/office/drawing/2014/main" xmlns="" id="{00000000-0008-0000-2100-00004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 name="60 CuadroTexto">
          <a:extLst>
            <a:ext uri="{FF2B5EF4-FFF2-40B4-BE49-F238E27FC236}">
              <a16:creationId xmlns:a16="http://schemas.microsoft.com/office/drawing/2014/main" xmlns="" id="{00000000-0008-0000-2100-00004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 name="61 CuadroTexto">
          <a:extLst>
            <a:ext uri="{FF2B5EF4-FFF2-40B4-BE49-F238E27FC236}">
              <a16:creationId xmlns:a16="http://schemas.microsoft.com/office/drawing/2014/main" xmlns="" id="{00000000-0008-0000-2100-00004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 name="62 CuadroTexto">
          <a:extLst>
            <a:ext uri="{FF2B5EF4-FFF2-40B4-BE49-F238E27FC236}">
              <a16:creationId xmlns:a16="http://schemas.microsoft.com/office/drawing/2014/main" xmlns="" id="{00000000-0008-0000-2100-00004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 name="63 CuadroTexto">
          <a:extLst>
            <a:ext uri="{FF2B5EF4-FFF2-40B4-BE49-F238E27FC236}">
              <a16:creationId xmlns:a16="http://schemas.microsoft.com/office/drawing/2014/main" xmlns="" id="{00000000-0008-0000-2100-00004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 name="64 CuadroTexto">
          <a:extLst>
            <a:ext uri="{FF2B5EF4-FFF2-40B4-BE49-F238E27FC236}">
              <a16:creationId xmlns:a16="http://schemas.microsoft.com/office/drawing/2014/main" xmlns="" id="{00000000-0008-0000-2100-00004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 name="65 CuadroTexto">
          <a:extLst>
            <a:ext uri="{FF2B5EF4-FFF2-40B4-BE49-F238E27FC236}">
              <a16:creationId xmlns:a16="http://schemas.microsoft.com/office/drawing/2014/main" xmlns="" id="{00000000-0008-0000-2100-00004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 name="66 CuadroTexto">
          <a:extLst>
            <a:ext uri="{FF2B5EF4-FFF2-40B4-BE49-F238E27FC236}">
              <a16:creationId xmlns:a16="http://schemas.microsoft.com/office/drawing/2014/main" xmlns="" id="{00000000-0008-0000-2100-00004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 name="67 CuadroTexto">
          <a:extLst>
            <a:ext uri="{FF2B5EF4-FFF2-40B4-BE49-F238E27FC236}">
              <a16:creationId xmlns:a16="http://schemas.microsoft.com/office/drawing/2014/main" xmlns="" id="{00000000-0008-0000-2100-00004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 name="68 CuadroTexto">
          <a:extLst>
            <a:ext uri="{FF2B5EF4-FFF2-40B4-BE49-F238E27FC236}">
              <a16:creationId xmlns:a16="http://schemas.microsoft.com/office/drawing/2014/main" xmlns="" id="{00000000-0008-0000-2100-00004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 name="69 CuadroTexto">
          <a:extLst>
            <a:ext uri="{FF2B5EF4-FFF2-40B4-BE49-F238E27FC236}">
              <a16:creationId xmlns:a16="http://schemas.microsoft.com/office/drawing/2014/main" xmlns="" id="{00000000-0008-0000-2100-00004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 name="70 CuadroTexto">
          <a:extLst>
            <a:ext uri="{FF2B5EF4-FFF2-40B4-BE49-F238E27FC236}">
              <a16:creationId xmlns:a16="http://schemas.microsoft.com/office/drawing/2014/main" xmlns="" id="{00000000-0008-0000-2100-00004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 name="71 CuadroTexto">
          <a:extLst>
            <a:ext uri="{FF2B5EF4-FFF2-40B4-BE49-F238E27FC236}">
              <a16:creationId xmlns:a16="http://schemas.microsoft.com/office/drawing/2014/main" xmlns="" id="{00000000-0008-0000-2100-00004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 name="72 CuadroTexto">
          <a:extLst>
            <a:ext uri="{FF2B5EF4-FFF2-40B4-BE49-F238E27FC236}">
              <a16:creationId xmlns:a16="http://schemas.microsoft.com/office/drawing/2014/main" xmlns="" id="{00000000-0008-0000-2100-00004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 name="73 CuadroTexto">
          <a:extLst>
            <a:ext uri="{FF2B5EF4-FFF2-40B4-BE49-F238E27FC236}">
              <a16:creationId xmlns:a16="http://schemas.microsoft.com/office/drawing/2014/main" xmlns="" id="{00000000-0008-0000-2100-00004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 name="74 CuadroTexto">
          <a:extLst>
            <a:ext uri="{FF2B5EF4-FFF2-40B4-BE49-F238E27FC236}">
              <a16:creationId xmlns:a16="http://schemas.microsoft.com/office/drawing/2014/main" xmlns="" id="{00000000-0008-0000-2100-00004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 name="75 CuadroTexto">
          <a:extLst>
            <a:ext uri="{FF2B5EF4-FFF2-40B4-BE49-F238E27FC236}">
              <a16:creationId xmlns:a16="http://schemas.microsoft.com/office/drawing/2014/main" xmlns="" id="{00000000-0008-0000-2100-00005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 name="76 CuadroTexto">
          <a:extLst>
            <a:ext uri="{FF2B5EF4-FFF2-40B4-BE49-F238E27FC236}">
              <a16:creationId xmlns:a16="http://schemas.microsoft.com/office/drawing/2014/main" xmlns="" id="{00000000-0008-0000-2100-00005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 name="77 CuadroTexto">
          <a:extLst>
            <a:ext uri="{FF2B5EF4-FFF2-40B4-BE49-F238E27FC236}">
              <a16:creationId xmlns:a16="http://schemas.microsoft.com/office/drawing/2014/main" xmlns="" id="{00000000-0008-0000-2100-00005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 name="78 CuadroTexto">
          <a:extLst>
            <a:ext uri="{FF2B5EF4-FFF2-40B4-BE49-F238E27FC236}">
              <a16:creationId xmlns:a16="http://schemas.microsoft.com/office/drawing/2014/main" xmlns="" id="{00000000-0008-0000-2100-00005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 name="79 CuadroTexto">
          <a:extLst>
            <a:ext uri="{FF2B5EF4-FFF2-40B4-BE49-F238E27FC236}">
              <a16:creationId xmlns:a16="http://schemas.microsoft.com/office/drawing/2014/main" xmlns="" id="{00000000-0008-0000-2100-00005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 name="80 CuadroTexto">
          <a:extLst>
            <a:ext uri="{FF2B5EF4-FFF2-40B4-BE49-F238E27FC236}">
              <a16:creationId xmlns:a16="http://schemas.microsoft.com/office/drawing/2014/main" xmlns="" id="{00000000-0008-0000-2100-00005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 name="81 CuadroTexto">
          <a:extLst>
            <a:ext uri="{FF2B5EF4-FFF2-40B4-BE49-F238E27FC236}">
              <a16:creationId xmlns:a16="http://schemas.microsoft.com/office/drawing/2014/main" xmlns="" id="{00000000-0008-0000-2100-00005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 name="82 CuadroTexto">
          <a:extLst>
            <a:ext uri="{FF2B5EF4-FFF2-40B4-BE49-F238E27FC236}">
              <a16:creationId xmlns:a16="http://schemas.microsoft.com/office/drawing/2014/main" xmlns="" id="{00000000-0008-0000-2100-00005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 name="83 CuadroTexto">
          <a:extLst>
            <a:ext uri="{FF2B5EF4-FFF2-40B4-BE49-F238E27FC236}">
              <a16:creationId xmlns:a16="http://schemas.microsoft.com/office/drawing/2014/main" xmlns="" id="{00000000-0008-0000-2100-00005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 name="84 CuadroTexto">
          <a:extLst>
            <a:ext uri="{FF2B5EF4-FFF2-40B4-BE49-F238E27FC236}">
              <a16:creationId xmlns:a16="http://schemas.microsoft.com/office/drawing/2014/main" xmlns="" id="{00000000-0008-0000-2100-00005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 name="85 CuadroTexto">
          <a:extLst>
            <a:ext uri="{FF2B5EF4-FFF2-40B4-BE49-F238E27FC236}">
              <a16:creationId xmlns:a16="http://schemas.microsoft.com/office/drawing/2014/main" xmlns="" id="{00000000-0008-0000-2100-00005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 name="86 CuadroTexto">
          <a:extLst>
            <a:ext uri="{FF2B5EF4-FFF2-40B4-BE49-F238E27FC236}">
              <a16:creationId xmlns:a16="http://schemas.microsoft.com/office/drawing/2014/main" xmlns="" id="{00000000-0008-0000-2100-00005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 name="87 CuadroTexto">
          <a:extLst>
            <a:ext uri="{FF2B5EF4-FFF2-40B4-BE49-F238E27FC236}">
              <a16:creationId xmlns:a16="http://schemas.microsoft.com/office/drawing/2014/main" xmlns="" id="{00000000-0008-0000-2100-00005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 name="88 CuadroTexto">
          <a:extLst>
            <a:ext uri="{FF2B5EF4-FFF2-40B4-BE49-F238E27FC236}">
              <a16:creationId xmlns:a16="http://schemas.microsoft.com/office/drawing/2014/main" xmlns="" id="{00000000-0008-0000-2100-00005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 name="89 CuadroTexto">
          <a:extLst>
            <a:ext uri="{FF2B5EF4-FFF2-40B4-BE49-F238E27FC236}">
              <a16:creationId xmlns:a16="http://schemas.microsoft.com/office/drawing/2014/main" xmlns="" id="{00000000-0008-0000-2100-00005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 name="90 CuadroTexto">
          <a:extLst>
            <a:ext uri="{FF2B5EF4-FFF2-40B4-BE49-F238E27FC236}">
              <a16:creationId xmlns:a16="http://schemas.microsoft.com/office/drawing/2014/main" xmlns="" id="{00000000-0008-0000-2100-00005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 name="91 CuadroTexto">
          <a:extLst>
            <a:ext uri="{FF2B5EF4-FFF2-40B4-BE49-F238E27FC236}">
              <a16:creationId xmlns:a16="http://schemas.microsoft.com/office/drawing/2014/main" xmlns="" id="{00000000-0008-0000-2100-00006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7" name="92 CuadroTexto">
          <a:extLst>
            <a:ext uri="{FF2B5EF4-FFF2-40B4-BE49-F238E27FC236}">
              <a16:creationId xmlns:a16="http://schemas.microsoft.com/office/drawing/2014/main" xmlns="" id="{00000000-0008-0000-2100-00006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 name="93 CuadroTexto">
          <a:extLst>
            <a:ext uri="{FF2B5EF4-FFF2-40B4-BE49-F238E27FC236}">
              <a16:creationId xmlns:a16="http://schemas.microsoft.com/office/drawing/2014/main" xmlns="" id="{00000000-0008-0000-2100-00006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 name="94 CuadroTexto">
          <a:extLst>
            <a:ext uri="{FF2B5EF4-FFF2-40B4-BE49-F238E27FC236}">
              <a16:creationId xmlns:a16="http://schemas.microsoft.com/office/drawing/2014/main" xmlns="" id="{00000000-0008-0000-2100-00006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 name="95 CuadroTexto">
          <a:extLst>
            <a:ext uri="{FF2B5EF4-FFF2-40B4-BE49-F238E27FC236}">
              <a16:creationId xmlns:a16="http://schemas.microsoft.com/office/drawing/2014/main" xmlns="" id="{00000000-0008-0000-2100-00006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 name="96 CuadroTexto">
          <a:extLst>
            <a:ext uri="{FF2B5EF4-FFF2-40B4-BE49-F238E27FC236}">
              <a16:creationId xmlns:a16="http://schemas.microsoft.com/office/drawing/2014/main" xmlns="" id="{00000000-0008-0000-2100-00006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 name="97 CuadroTexto">
          <a:extLst>
            <a:ext uri="{FF2B5EF4-FFF2-40B4-BE49-F238E27FC236}">
              <a16:creationId xmlns:a16="http://schemas.microsoft.com/office/drawing/2014/main" xmlns="" id="{00000000-0008-0000-2100-00006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 name="98 CuadroTexto">
          <a:extLst>
            <a:ext uri="{FF2B5EF4-FFF2-40B4-BE49-F238E27FC236}">
              <a16:creationId xmlns:a16="http://schemas.microsoft.com/office/drawing/2014/main" xmlns="" id="{00000000-0008-0000-2100-00006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 name="99 CuadroTexto">
          <a:extLst>
            <a:ext uri="{FF2B5EF4-FFF2-40B4-BE49-F238E27FC236}">
              <a16:creationId xmlns:a16="http://schemas.microsoft.com/office/drawing/2014/main" xmlns="" id="{00000000-0008-0000-2100-00006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 name="100 CuadroTexto">
          <a:extLst>
            <a:ext uri="{FF2B5EF4-FFF2-40B4-BE49-F238E27FC236}">
              <a16:creationId xmlns:a16="http://schemas.microsoft.com/office/drawing/2014/main" xmlns="" id="{00000000-0008-0000-2100-00006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 name="101 CuadroTexto">
          <a:extLst>
            <a:ext uri="{FF2B5EF4-FFF2-40B4-BE49-F238E27FC236}">
              <a16:creationId xmlns:a16="http://schemas.microsoft.com/office/drawing/2014/main" xmlns="" id="{00000000-0008-0000-2100-00006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 name="102 CuadroTexto">
          <a:extLst>
            <a:ext uri="{FF2B5EF4-FFF2-40B4-BE49-F238E27FC236}">
              <a16:creationId xmlns:a16="http://schemas.microsoft.com/office/drawing/2014/main" xmlns="" id="{00000000-0008-0000-2100-00006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 name="103 CuadroTexto">
          <a:extLst>
            <a:ext uri="{FF2B5EF4-FFF2-40B4-BE49-F238E27FC236}">
              <a16:creationId xmlns:a16="http://schemas.microsoft.com/office/drawing/2014/main" xmlns="" id="{00000000-0008-0000-2100-00006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 name="104 CuadroTexto">
          <a:extLst>
            <a:ext uri="{FF2B5EF4-FFF2-40B4-BE49-F238E27FC236}">
              <a16:creationId xmlns:a16="http://schemas.microsoft.com/office/drawing/2014/main" xmlns="" id="{00000000-0008-0000-2100-00006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 name="105 CuadroTexto">
          <a:extLst>
            <a:ext uri="{FF2B5EF4-FFF2-40B4-BE49-F238E27FC236}">
              <a16:creationId xmlns:a16="http://schemas.microsoft.com/office/drawing/2014/main" xmlns="" id="{00000000-0008-0000-2100-00006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 name="106 CuadroTexto">
          <a:extLst>
            <a:ext uri="{FF2B5EF4-FFF2-40B4-BE49-F238E27FC236}">
              <a16:creationId xmlns:a16="http://schemas.microsoft.com/office/drawing/2014/main" xmlns="" id="{00000000-0008-0000-2100-00006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 name="107 CuadroTexto">
          <a:extLst>
            <a:ext uri="{FF2B5EF4-FFF2-40B4-BE49-F238E27FC236}">
              <a16:creationId xmlns:a16="http://schemas.microsoft.com/office/drawing/2014/main" xmlns="" id="{00000000-0008-0000-2100-00007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 name="108 CuadroTexto">
          <a:extLst>
            <a:ext uri="{FF2B5EF4-FFF2-40B4-BE49-F238E27FC236}">
              <a16:creationId xmlns:a16="http://schemas.microsoft.com/office/drawing/2014/main" xmlns="" id="{00000000-0008-0000-2100-00007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 name="109 CuadroTexto">
          <a:extLst>
            <a:ext uri="{FF2B5EF4-FFF2-40B4-BE49-F238E27FC236}">
              <a16:creationId xmlns:a16="http://schemas.microsoft.com/office/drawing/2014/main" xmlns="" id="{00000000-0008-0000-2100-00007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 name="110 CuadroTexto">
          <a:extLst>
            <a:ext uri="{FF2B5EF4-FFF2-40B4-BE49-F238E27FC236}">
              <a16:creationId xmlns:a16="http://schemas.microsoft.com/office/drawing/2014/main" xmlns="" id="{00000000-0008-0000-2100-00007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 name="111 CuadroTexto">
          <a:extLst>
            <a:ext uri="{FF2B5EF4-FFF2-40B4-BE49-F238E27FC236}">
              <a16:creationId xmlns:a16="http://schemas.microsoft.com/office/drawing/2014/main" xmlns="" id="{00000000-0008-0000-2100-00007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 name="112 CuadroTexto">
          <a:extLst>
            <a:ext uri="{FF2B5EF4-FFF2-40B4-BE49-F238E27FC236}">
              <a16:creationId xmlns:a16="http://schemas.microsoft.com/office/drawing/2014/main" xmlns="" id="{00000000-0008-0000-2100-00007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 name="113 CuadroTexto">
          <a:extLst>
            <a:ext uri="{FF2B5EF4-FFF2-40B4-BE49-F238E27FC236}">
              <a16:creationId xmlns:a16="http://schemas.microsoft.com/office/drawing/2014/main" xmlns="" id="{00000000-0008-0000-2100-00007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 name="114 CuadroTexto">
          <a:extLst>
            <a:ext uri="{FF2B5EF4-FFF2-40B4-BE49-F238E27FC236}">
              <a16:creationId xmlns:a16="http://schemas.microsoft.com/office/drawing/2014/main" xmlns="" id="{00000000-0008-0000-2100-00007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 name="115 CuadroTexto">
          <a:extLst>
            <a:ext uri="{FF2B5EF4-FFF2-40B4-BE49-F238E27FC236}">
              <a16:creationId xmlns:a16="http://schemas.microsoft.com/office/drawing/2014/main" xmlns="" id="{00000000-0008-0000-2100-00007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 name="116 CuadroTexto">
          <a:extLst>
            <a:ext uri="{FF2B5EF4-FFF2-40B4-BE49-F238E27FC236}">
              <a16:creationId xmlns:a16="http://schemas.microsoft.com/office/drawing/2014/main" xmlns="" id="{00000000-0008-0000-2100-00007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 name="117 CuadroTexto">
          <a:extLst>
            <a:ext uri="{FF2B5EF4-FFF2-40B4-BE49-F238E27FC236}">
              <a16:creationId xmlns:a16="http://schemas.microsoft.com/office/drawing/2014/main" xmlns="" id="{00000000-0008-0000-2100-00007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 name="118 CuadroTexto">
          <a:extLst>
            <a:ext uri="{FF2B5EF4-FFF2-40B4-BE49-F238E27FC236}">
              <a16:creationId xmlns:a16="http://schemas.microsoft.com/office/drawing/2014/main" xmlns="" id="{00000000-0008-0000-2100-00007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 name="119 CuadroTexto">
          <a:extLst>
            <a:ext uri="{FF2B5EF4-FFF2-40B4-BE49-F238E27FC236}">
              <a16:creationId xmlns:a16="http://schemas.microsoft.com/office/drawing/2014/main" xmlns="" id="{00000000-0008-0000-2100-00007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 name="120 CuadroTexto">
          <a:extLst>
            <a:ext uri="{FF2B5EF4-FFF2-40B4-BE49-F238E27FC236}">
              <a16:creationId xmlns:a16="http://schemas.microsoft.com/office/drawing/2014/main" xmlns="" id="{00000000-0008-0000-2100-00007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 name="121 CuadroTexto">
          <a:extLst>
            <a:ext uri="{FF2B5EF4-FFF2-40B4-BE49-F238E27FC236}">
              <a16:creationId xmlns:a16="http://schemas.microsoft.com/office/drawing/2014/main" xmlns="" id="{00000000-0008-0000-2100-00007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 name="122 CuadroTexto">
          <a:extLst>
            <a:ext uri="{FF2B5EF4-FFF2-40B4-BE49-F238E27FC236}">
              <a16:creationId xmlns:a16="http://schemas.microsoft.com/office/drawing/2014/main" xmlns="" id="{00000000-0008-0000-2100-00007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 name="123 CuadroTexto">
          <a:extLst>
            <a:ext uri="{FF2B5EF4-FFF2-40B4-BE49-F238E27FC236}">
              <a16:creationId xmlns:a16="http://schemas.microsoft.com/office/drawing/2014/main" xmlns="" id="{00000000-0008-0000-2100-00008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 name="124 CuadroTexto">
          <a:extLst>
            <a:ext uri="{FF2B5EF4-FFF2-40B4-BE49-F238E27FC236}">
              <a16:creationId xmlns:a16="http://schemas.microsoft.com/office/drawing/2014/main" xmlns="" id="{00000000-0008-0000-2100-00008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 name="125 CuadroTexto">
          <a:extLst>
            <a:ext uri="{FF2B5EF4-FFF2-40B4-BE49-F238E27FC236}">
              <a16:creationId xmlns:a16="http://schemas.microsoft.com/office/drawing/2014/main" xmlns="" id="{00000000-0008-0000-2100-00008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 name="126 CuadroTexto">
          <a:extLst>
            <a:ext uri="{FF2B5EF4-FFF2-40B4-BE49-F238E27FC236}">
              <a16:creationId xmlns:a16="http://schemas.microsoft.com/office/drawing/2014/main" xmlns="" id="{00000000-0008-0000-2100-00008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 name="127 CuadroTexto">
          <a:extLst>
            <a:ext uri="{FF2B5EF4-FFF2-40B4-BE49-F238E27FC236}">
              <a16:creationId xmlns:a16="http://schemas.microsoft.com/office/drawing/2014/main" xmlns="" id="{00000000-0008-0000-2100-00008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3" name="128 CuadroTexto">
          <a:extLst>
            <a:ext uri="{FF2B5EF4-FFF2-40B4-BE49-F238E27FC236}">
              <a16:creationId xmlns:a16="http://schemas.microsoft.com/office/drawing/2014/main" xmlns="" id="{00000000-0008-0000-2100-00008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 name="129 CuadroTexto">
          <a:extLst>
            <a:ext uri="{FF2B5EF4-FFF2-40B4-BE49-F238E27FC236}">
              <a16:creationId xmlns:a16="http://schemas.microsoft.com/office/drawing/2014/main" xmlns="" id="{00000000-0008-0000-2100-00008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 name="130 CuadroTexto">
          <a:extLst>
            <a:ext uri="{FF2B5EF4-FFF2-40B4-BE49-F238E27FC236}">
              <a16:creationId xmlns:a16="http://schemas.microsoft.com/office/drawing/2014/main" xmlns="" id="{00000000-0008-0000-2100-00008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 name="131 CuadroTexto">
          <a:extLst>
            <a:ext uri="{FF2B5EF4-FFF2-40B4-BE49-F238E27FC236}">
              <a16:creationId xmlns:a16="http://schemas.microsoft.com/office/drawing/2014/main" xmlns="" id="{00000000-0008-0000-2100-00008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 name="132 CuadroTexto">
          <a:extLst>
            <a:ext uri="{FF2B5EF4-FFF2-40B4-BE49-F238E27FC236}">
              <a16:creationId xmlns:a16="http://schemas.microsoft.com/office/drawing/2014/main" xmlns="" id="{00000000-0008-0000-2100-00008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 name="133 CuadroTexto">
          <a:extLst>
            <a:ext uri="{FF2B5EF4-FFF2-40B4-BE49-F238E27FC236}">
              <a16:creationId xmlns:a16="http://schemas.microsoft.com/office/drawing/2014/main" xmlns="" id="{00000000-0008-0000-2100-00008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 name="134 CuadroTexto">
          <a:extLst>
            <a:ext uri="{FF2B5EF4-FFF2-40B4-BE49-F238E27FC236}">
              <a16:creationId xmlns:a16="http://schemas.microsoft.com/office/drawing/2014/main" xmlns="" id="{00000000-0008-0000-2100-00008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 name="135 CuadroTexto">
          <a:extLst>
            <a:ext uri="{FF2B5EF4-FFF2-40B4-BE49-F238E27FC236}">
              <a16:creationId xmlns:a16="http://schemas.microsoft.com/office/drawing/2014/main" xmlns="" id="{00000000-0008-0000-2100-00008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 name="136 CuadroTexto">
          <a:extLst>
            <a:ext uri="{FF2B5EF4-FFF2-40B4-BE49-F238E27FC236}">
              <a16:creationId xmlns:a16="http://schemas.microsoft.com/office/drawing/2014/main" xmlns="" id="{00000000-0008-0000-2100-00008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 name="137 CuadroTexto">
          <a:extLst>
            <a:ext uri="{FF2B5EF4-FFF2-40B4-BE49-F238E27FC236}">
              <a16:creationId xmlns:a16="http://schemas.microsoft.com/office/drawing/2014/main" xmlns="" id="{00000000-0008-0000-2100-00008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 name="138 CuadroTexto">
          <a:extLst>
            <a:ext uri="{FF2B5EF4-FFF2-40B4-BE49-F238E27FC236}">
              <a16:creationId xmlns:a16="http://schemas.microsoft.com/office/drawing/2014/main" xmlns="" id="{00000000-0008-0000-2100-00008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 name="139 CuadroTexto">
          <a:extLst>
            <a:ext uri="{FF2B5EF4-FFF2-40B4-BE49-F238E27FC236}">
              <a16:creationId xmlns:a16="http://schemas.microsoft.com/office/drawing/2014/main" xmlns="" id="{00000000-0008-0000-2100-00009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 name="140 CuadroTexto">
          <a:extLst>
            <a:ext uri="{FF2B5EF4-FFF2-40B4-BE49-F238E27FC236}">
              <a16:creationId xmlns:a16="http://schemas.microsoft.com/office/drawing/2014/main" xmlns="" id="{00000000-0008-0000-2100-00009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 name="141 CuadroTexto">
          <a:extLst>
            <a:ext uri="{FF2B5EF4-FFF2-40B4-BE49-F238E27FC236}">
              <a16:creationId xmlns:a16="http://schemas.microsoft.com/office/drawing/2014/main" xmlns="" id="{00000000-0008-0000-2100-00009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 name="142 CuadroTexto">
          <a:extLst>
            <a:ext uri="{FF2B5EF4-FFF2-40B4-BE49-F238E27FC236}">
              <a16:creationId xmlns:a16="http://schemas.microsoft.com/office/drawing/2014/main" xmlns="" id="{00000000-0008-0000-2100-00009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 name="143 CuadroTexto">
          <a:extLst>
            <a:ext uri="{FF2B5EF4-FFF2-40B4-BE49-F238E27FC236}">
              <a16:creationId xmlns:a16="http://schemas.microsoft.com/office/drawing/2014/main" xmlns="" id="{00000000-0008-0000-2100-00009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 name="144 CuadroTexto">
          <a:extLst>
            <a:ext uri="{FF2B5EF4-FFF2-40B4-BE49-F238E27FC236}">
              <a16:creationId xmlns:a16="http://schemas.microsoft.com/office/drawing/2014/main" xmlns="" id="{00000000-0008-0000-2100-00009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 name="145 CuadroTexto">
          <a:extLst>
            <a:ext uri="{FF2B5EF4-FFF2-40B4-BE49-F238E27FC236}">
              <a16:creationId xmlns:a16="http://schemas.microsoft.com/office/drawing/2014/main" xmlns="" id="{00000000-0008-0000-2100-00009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 name="146 CuadroTexto">
          <a:extLst>
            <a:ext uri="{FF2B5EF4-FFF2-40B4-BE49-F238E27FC236}">
              <a16:creationId xmlns:a16="http://schemas.microsoft.com/office/drawing/2014/main" xmlns="" id="{00000000-0008-0000-2100-00009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 name="147 CuadroTexto">
          <a:extLst>
            <a:ext uri="{FF2B5EF4-FFF2-40B4-BE49-F238E27FC236}">
              <a16:creationId xmlns:a16="http://schemas.microsoft.com/office/drawing/2014/main" xmlns="" id="{00000000-0008-0000-2100-00009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 name="148 CuadroTexto">
          <a:extLst>
            <a:ext uri="{FF2B5EF4-FFF2-40B4-BE49-F238E27FC236}">
              <a16:creationId xmlns:a16="http://schemas.microsoft.com/office/drawing/2014/main" xmlns="" id="{00000000-0008-0000-2100-00009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 name="149 CuadroTexto">
          <a:extLst>
            <a:ext uri="{FF2B5EF4-FFF2-40B4-BE49-F238E27FC236}">
              <a16:creationId xmlns:a16="http://schemas.microsoft.com/office/drawing/2014/main" xmlns="" id="{00000000-0008-0000-2100-00009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 name="150 CuadroTexto">
          <a:extLst>
            <a:ext uri="{FF2B5EF4-FFF2-40B4-BE49-F238E27FC236}">
              <a16:creationId xmlns:a16="http://schemas.microsoft.com/office/drawing/2014/main" xmlns="" id="{00000000-0008-0000-2100-00009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 name="151 CuadroTexto">
          <a:extLst>
            <a:ext uri="{FF2B5EF4-FFF2-40B4-BE49-F238E27FC236}">
              <a16:creationId xmlns:a16="http://schemas.microsoft.com/office/drawing/2014/main" xmlns="" id="{00000000-0008-0000-2100-00009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 name="152 CuadroTexto">
          <a:extLst>
            <a:ext uri="{FF2B5EF4-FFF2-40B4-BE49-F238E27FC236}">
              <a16:creationId xmlns:a16="http://schemas.microsoft.com/office/drawing/2014/main" xmlns="" id="{00000000-0008-0000-2100-00009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 name="153 CuadroTexto">
          <a:extLst>
            <a:ext uri="{FF2B5EF4-FFF2-40B4-BE49-F238E27FC236}">
              <a16:creationId xmlns:a16="http://schemas.microsoft.com/office/drawing/2014/main" xmlns="" id="{00000000-0008-0000-2100-00009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 name="154 CuadroTexto">
          <a:extLst>
            <a:ext uri="{FF2B5EF4-FFF2-40B4-BE49-F238E27FC236}">
              <a16:creationId xmlns:a16="http://schemas.microsoft.com/office/drawing/2014/main" xmlns="" id="{00000000-0008-0000-2100-00009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 name="155 CuadroTexto">
          <a:extLst>
            <a:ext uri="{FF2B5EF4-FFF2-40B4-BE49-F238E27FC236}">
              <a16:creationId xmlns:a16="http://schemas.microsoft.com/office/drawing/2014/main" xmlns="" id="{00000000-0008-0000-2100-0000A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 name="156 CuadroTexto">
          <a:extLst>
            <a:ext uri="{FF2B5EF4-FFF2-40B4-BE49-F238E27FC236}">
              <a16:creationId xmlns:a16="http://schemas.microsoft.com/office/drawing/2014/main" xmlns="" id="{00000000-0008-0000-2100-0000A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 name="157 CuadroTexto">
          <a:extLst>
            <a:ext uri="{FF2B5EF4-FFF2-40B4-BE49-F238E27FC236}">
              <a16:creationId xmlns:a16="http://schemas.microsoft.com/office/drawing/2014/main" xmlns="" id="{00000000-0008-0000-2100-0000A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 name="158 CuadroTexto">
          <a:extLst>
            <a:ext uri="{FF2B5EF4-FFF2-40B4-BE49-F238E27FC236}">
              <a16:creationId xmlns:a16="http://schemas.microsoft.com/office/drawing/2014/main" xmlns="" id="{00000000-0008-0000-2100-0000A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 name="159 CuadroTexto">
          <a:extLst>
            <a:ext uri="{FF2B5EF4-FFF2-40B4-BE49-F238E27FC236}">
              <a16:creationId xmlns:a16="http://schemas.microsoft.com/office/drawing/2014/main" xmlns="" id="{00000000-0008-0000-2100-0000A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 name="160 CuadroTexto">
          <a:extLst>
            <a:ext uri="{FF2B5EF4-FFF2-40B4-BE49-F238E27FC236}">
              <a16:creationId xmlns:a16="http://schemas.microsoft.com/office/drawing/2014/main" xmlns="" id="{00000000-0008-0000-2100-0000A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 name="161 CuadroTexto">
          <a:extLst>
            <a:ext uri="{FF2B5EF4-FFF2-40B4-BE49-F238E27FC236}">
              <a16:creationId xmlns:a16="http://schemas.microsoft.com/office/drawing/2014/main" xmlns="" id="{00000000-0008-0000-2100-0000A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 name="162 CuadroTexto">
          <a:extLst>
            <a:ext uri="{FF2B5EF4-FFF2-40B4-BE49-F238E27FC236}">
              <a16:creationId xmlns:a16="http://schemas.microsoft.com/office/drawing/2014/main" xmlns="" id="{00000000-0008-0000-2100-0000A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 name="163 CuadroTexto">
          <a:extLst>
            <a:ext uri="{FF2B5EF4-FFF2-40B4-BE49-F238E27FC236}">
              <a16:creationId xmlns:a16="http://schemas.microsoft.com/office/drawing/2014/main" xmlns="" id="{00000000-0008-0000-2100-0000A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 name="164 CuadroTexto">
          <a:extLst>
            <a:ext uri="{FF2B5EF4-FFF2-40B4-BE49-F238E27FC236}">
              <a16:creationId xmlns:a16="http://schemas.microsoft.com/office/drawing/2014/main" xmlns="" id="{00000000-0008-0000-2100-0000A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 name="165 CuadroTexto">
          <a:extLst>
            <a:ext uri="{FF2B5EF4-FFF2-40B4-BE49-F238E27FC236}">
              <a16:creationId xmlns:a16="http://schemas.microsoft.com/office/drawing/2014/main" xmlns="" id="{00000000-0008-0000-2100-0000A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 name="166 CuadroTexto">
          <a:extLst>
            <a:ext uri="{FF2B5EF4-FFF2-40B4-BE49-F238E27FC236}">
              <a16:creationId xmlns:a16="http://schemas.microsoft.com/office/drawing/2014/main" xmlns="" id="{00000000-0008-0000-2100-0000A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 name="167 CuadroTexto">
          <a:extLst>
            <a:ext uri="{FF2B5EF4-FFF2-40B4-BE49-F238E27FC236}">
              <a16:creationId xmlns:a16="http://schemas.microsoft.com/office/drawing/2014/main" xmlns="" id="{00000000-0008-0000-2100-0000A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 name="168 CuadroTexto">
          <a:extLst>
            <a:ext uri="{FF2B5EF4-FFF2-40B4-BE49-F238E27FC236}">
              <a16:creationId xmlns:a16="http://schemas.microsoft.com/office/drawing/2014/main" xmlns="" id="{00000000-0008-0000-2100-0000A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 name="169 CuadroTexto">
          <a:extLst>
            <a:ext uri="{FF2B5EF4-FFF2-40B4-BE49-F238E27FC236}">
              <a16:creationId xmlns:a16="http://schemas.microsoft.com/office/drawing/2014/main" xmlns="" id="{00000000-0008-0000-2100-0000A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 name="170 CuadroTexto">
          <a:extLst>
            <a:ext uri="{FF2B5EF4-FFF2-40B4-BE49-F238E27FC236}">
              <a16:creationId xmlns:a16="http://schemas.microsoft.com/office/drawing/2014/main" xmlns="" id="{00000000-0008-0000-2100-0000A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 name="171 CuadroTexto">
          <a:extLst>
            <a:ext uri="{FF2B5EF4-FFF2-40B4-BE49-F238E27FC236}">
              <a16:creationId xmlns:a16="http://schemas.microsoft.com/office/drawing/2014/main" xmlns="" id="{00000000-0008-0000-2100-0000B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 name="172 CuadroTexto">
          <a:extLst>
            <a:ext uri="{FF2B5EF4-FFF2-40B4-BE49-F238E27FC236}">
              <a16:creationId xmlns:a16="http://schemas.microsoft.com/office/drawing/2014/main" xmlns="" id="{00000000-0008-0000-2100-0000B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 name="173 CuadroTexto">
          <a:extLst>
            <a:ext uri="{FF2B5EF4-FFF2-40B4-BE49-F238E27FC236}">
              <a16:creationId xmlns:a16="http://schemas.microsoft.com/office/drawing/2014/main" xmlns="" id="{00000000-0008-0000-2100-0000B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 name="174 CuadroTexto">
          <a:extLst>
            <a:ext uri="{FF2B5EF4-FFF2-40B4-BE49-F238E27FC236}">
              <a16:creationId xmlns:a16="http://schemas.microsoft.com/office/drawing/2014/main" xmlns="" id="{00000000-0008-0000-2100-0000B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 name="175 CuadroTexto">
          <a:extLst>
            <a:ext uri="{FF2B5EF4-FFF2-40B4-BE49-F238E27FC236}">
              <a16:creationId xmlns:a16="http://schemas.microsoft.com/office/drawing/2014/main" xmlns="" id="{00000000-0008-0000-2100-0000B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 name="176 CuadroTexto">
          <a:extLst>
            <a:ext uri="{FF2B5EF4-FFF2-40B4-BE49-F238E27FC236}">
              <a16:creationId xmlns:a16="http://schemas.microsoft.com/office/drawing/2014/main" xmlns="" id="{00000000-0008-0000-2100-0000B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 name="177 CuadroTexto">
          <a:extLst>
            <a:ext uri="{FF2B5EF4-FFF2-40B4-BE49-F238E27FC236}">
              <a16:creationId xmlns:a16="http://schemas.microsoft.com/office/drawing/2014/main" xmlns="" id="{00000000-0008-0000-2100-0000B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 name="178 CuadroTexto">
          <a:extLst>
            <a:ext uri="{FF2B5EF4-FFF2-40B4-BE49-F238E27FC236}">
              <a16:creationId xmlns:a16="http://schemas.microsoft.com/office/drawing/2014/main" xmlns="" id="{00000000-0008-0000-2100-0000B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 name="179 CuadroTexto">
          <a:extLst>
            <a:ext uri="{FF2B5EF4-FFF2-40B4-BE49-F238E27FC236}">
              <a16:creationId xmlns:a16="http://schemas.microsoft.com/office/drawing/2014/main" xmlns="" id="{00000000-0008-0000-2100-0000B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 name="180 CuadroTexto">
          <a:extLst>
            <a:ext uri="{FF2B5EF4-FFF2-40B4-BE49-F238E27FC236}">
              <a16:creationId xmlns:a16="http://schemas.microsoft.com/office/drawing/2014/main" xmlns="" id="{00000000-0008-0000-2100-0000B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 name="181 CuadroTexto">
          <a:extLst>
            <a:ext uri="{FF2B5EF4-FFF2-40B4-BE49-F238E27FC236}">
              <a16:creationId xmlns:a16="http://schemas.microsoft.com/office/drawing/2014/main" xmlns="" id="{00000000-0008-0000-2100-0000B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 name="182 CuadroTexto">
          <a:extLst>
            <a:ext uri="{FF2B5EF4-FFF2-40B4-BE49-F238E27FC236}">
              <a16:creationId xmlns:a16="http://schemas.microsoft.com/office/drawing/2014/main" xmlns="" id="{00000000-0008-0000-2100-0000B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 name="183 CuadroTexto">
          <a:extLst>
            <a:ext uri="{FF2B5EF4-FFF2-40B4-BE49-F238E27FC236}">
              <a16:creationId xmlns:a16="http://schemas.microsoft.com/office/drawing/2014/main" xmlns="" id="{00000000-0008-0000-2100-0000B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 name="184 CuadroTexto">
          <a:extLst>
            <a:ext uri="{FF2B5EF4-FFF2-40B4-BE49-F238E27FC236}">
              <a16:creationId xmlns:a16="http://schemas.microsoft.com/office/drawing/2014/main" xmlns="" id="{00000000-0008-0000-2100-0000B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 name="185 CuadroTexto">
          <a:extLst>
            <a:ext uri="{FF2B5EF4-FFF2-40B4-BE49-F238E27FC236}">
              <a16:creationId xmlns:a16="http://schemas.microsoft.com/office/drawing/2014/main" xmlns="" id="{00000000-0008-0000-2100-0000B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 name="186 CuadroTexto">
          <a:extLst>
            <a:ext uri="{FF2B5EF4-FFF2-40B4-BE49-F238E27FC236}">
              <a16:creationId xmlns:a16="http://schemas.microsoft.com/office/drawing/2014/main" xmlns="" id="{00000000-0008-0000-2100-0000B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 name="187 CuadroTexto">
          <a:extLst>
            <a:ext uri="{FF2B5EF4-FFF2-40B4-BE49-F238E27FC236}">
              <a16:creationId xmlns:a16="http://schemas.microsoft.com/office/drawing/2014/main" xmlns="" id="{00000000-0008-0000-2100-0000C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 name="188 CuadroTexto">
          <a:extLst>
            <a:ext uri="{FF2B5EF4-FFF2-40B4-BE49-F238E27FC236}">
              <a16:creationId xmlns:a16="http://schemas.microsoft.com/office/drawing/2014/main" xmlns="" id="{00000000-0008-0000-2100-0000C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 name="189 CuadroTexto">
          <a:extLst>
            <a:ext uri="{FF2B5EF4-FFF2-40B4-BE49-F238E27FC236}">
              <a16:creationId xmlns:a16="http://schemas.microsoft.com/office/drawing/2014/main" xmlns="" id="{00000000-0008-0000-2100-0000C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 name="190 CuadroTexto">
          <a:extLst>
            <a:ext uri="{FF2B5EF4-FFF2-40B4-BE49-F238E27FC236}">
              <a16:creationId xmlns:a16="http://schemas.microsoft.com/office/drawing/2014/main" xmlns="" id="{00000000-0008-0000-2100-0000C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 name="191 CuadroTexto">
          <a:extLst>
            <a:ext uri="{FF2B5EF4-FFF2-40B4-BE49-F238E27FC236}">
              <a16:creationId xmlns:a16="http://schemas.microsoft.com/office/drawing/2014/main" xmlns="" id="{00000000-0008-0000-2100-0000C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 name="192 CuadroTexto">
          <a:extLst>
            <a:ext uri="{FF2B5EF4-FFF2-40B4-BE49-F238E27FC236}">
              <a16:creationId xmlns:a16="http://schemas.microsoft.com/office/drawing/2014/main" xmlns="" id="{00000000-0008-0000-2100-0000C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 name="193 CuadroTexto">
          <a:extLst>
            <a:ext uri="{FF2B5EF4-FFF2-40B4-BE49-F238E27FC236}">
              <a16:creationId xmlns:a16="http://schemas.microsoft.com/office/drawing/2014/main" xmlns="" id="{00000000-0008-0000-2100-0000C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 name="194 CuadroTexto">
          <a:extLst>
            <a:ext uri="{FF2B5EF4-FFF2-40B4-BE49-F238E27FC236}">
              <a16:creationId xmlns:a16="http://schemas.microsoft.com/office/drawing/2014/main" xmlns="" id="{00000000-0008-0000-2100-0000C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 name="195 CuadroTexto">
          <a:extLst>
            <a:ext uri="{FF2B5EF4-FFF2-40B4-BE49-F238E27FC236}">
              <a16:creationId xmlns:a16="http://schemas.microsoft.com/office/drawing/2014/main" xmlns="" id="{00000000-0008-0000-2100-0000C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 name="196 CuadroTexto">
          <a:extLst>
            <a:ext uri="{FF2B5EF4-FFF2-40B4-BE49-F238E27FC236}">
              <a16:creationId xmlns:a16="http://schemas.microsoft.com/office/drawing/2014/main" xmlns="" id="{00000000-0008-0000-2100-0000C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 name="197 CuadroTexto">
          <a:extLst>
            <a:ext uri="{FF2B5EF4-FFF2-40B4-BE49-F238E27FC236}">
              <a16:creationId xmlns:a16="http://schemas.microsoft.com/office/drawing/2014/main" xmlns="" id="{00000000-0008-0000-2100-0000C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 name="198 CuadroTexto">
          <a:extLst>
            <a:ext uri="{FF2B5EF4-FFF2-40B4-BE49-F238E27FC236}">
              <a16:creationId xmlns:a16="http://schemas.microsoft.com/office/drawing/2014/main" xmlns="" id="{00000000-0008-0000-2100-0000C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4" name="199 CuadroTexto">
          <a:extLst>
            <a:ext uri="{FF2B5EF4-FFF2-40B4-BE49-F238E27FC236}">
              <a16:creationId xmlns:a16="http://schemas.microsoft.com/office/drawing/2014/main" xmlns="" id="{00000000-0008-0000-2100-0000C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5" name="200 CuadroTexto">
          <a:extLst>
            <a:ext uri="{FF2B5EF4-FFF2-40B4-BE49-F238E27FC236}">
              <a16:creationId xmlns:a16="http://schemas.microsoft.com/office/drawing/2014/main" xmlns="" id="{00000000-0008-0000-2100-0000C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6" name="201 CuadroTexto">
          <a:extLst>
            <a:ext uri="{FF2B5EF4-FFF2-40B4-BE49-F238E27FC236}">
              <a16:creationId xmlns:a16="http://schemas.microsoft.com/office/drawing/2014/main" xmlns="" id="{00000000-0008-0000-2100-0000C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7" name="202 CuadroTexto">
          <a:extLst>
            <a:ext uri="{FF2B5EF4-FFF2-40B4-BE49-F238E27FC236}">
              <a16:creationId xmlns:a16="http://schemas.microsoft.com/office/drawing/2014/main" xmlns="" id="{00000000-0008-0000-2100-0000C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8" name="203 CuadroTexto">
          <a:extLst>
            <a:ext uri="{FF2B5EF4-FFF2-40B4-BE49-F238E27FC236}">
              <a16:creationId xmlns:a16="http://schemas.microsoft.com/office/drawing/2014/main" xmlns="" id="{00000000-0008-0000-2100-0000D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9" name="204 CuadroTexto">
          <a:extLst>
            <a:ext uri="{FF2B5EF4-FFF2-40B4-BE49-F238E27FC236}">
              <a16:creationId xmlns:a16="http://schemas.microsoft.com/office/drawing/2014/main" xmlns="" id="{00000000-0008-0000-2100-0000D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0" name="205 CuadroTexto">
          <a:extLst>
            <a:ext uri="{FF2B5EF4-FFF2-40B4-BE49-F238E27FC236}">
              <a16:creationId xmlns:a16="http://schemas.microsoft.com/office/drawing/2014/main" xmlns="" id="{00000000-0008-0000-2100-0000D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1" name="206 CuadroTexto">
          <a:extLst>
            <a:ext uri="{FF2B5EF4-FFF2-40B4-BE49-F238E27FC236}">
              <a16:creationId xmlns:a16="http://schemas.microsoft.com/office/drawing/2014/main" xmlns="" id="{00000000-0008-0000-2100-0000D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2" name="207 CuadroTexto">
          <a:extLst>
            <a:ext uri="{FF2B5EF4-FFF2-40B4-BE49-F238E27FC236}">
              <a16:creationId xmlns:a16="http://schemas.microsoft.com/office/drawing/2014/main" xmlns="" id="{00000000-0008-0000-2100-0000D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3" name="208 CuadroTexto">
          <a:extLst>
            <a:ext uri="{FF2B5EF4-FFF2-40B4-BE49-F238E27FC236}">
              <a16:creationId xmlns:a16="http://schemas.microsoft.com/office/drawing/2014/main" xmlns="" id="{00000000-0008-0000-2100-0000D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4" name="209 CuadroTexto">
          <a:extLst>
            <a:ext uri="{FF2B5EF4-FFF2-40B4-BE49-F238E27FC236}">
              <a16:creationId xmlns:a16="http://schemas.microsoft.com/office/drawing/2014/main" xmlns="" id="{00000000-0008-0000-2100-0000D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5" name="210 CuadroTexto">
          <a:extLst>
            <a:ext uri="{FF2B5EF4-FFF2-40B4-BE49-F238E27FC236}">
              <a16:creationId xmlns:a16="http://schemas.microsoft.com/office/drawing/2014/main" xmlns="" id="{00000000-0008-0000-2100-0000D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6" name="211 CuadroTexto">
          <a:extLst>
            <a:ext uri="{FF2B5EF4-FFF2-40B4-BE49-F238E27FC236}">
              <a16:creationId xmlns:a16="http://schemas.microsoft.com/office/drawing/2014/main" xmlns="" id="{00000000-0008-0000-2100-0000D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7" name="212 CuadroTexto">
          <a:extLst>
            <a:ext uri="{FF2B5EF4-FFF2-40B4-BE49-F238E27FC236}">
              <a16:creationId xmlns:a16="http://schemas.microsoft.com/office/drawing/2014/main" xmlns="" id="{00000000-0008-0000-2100-0000D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8" name="213 CuadroTexto">
          <a:extLst>
            <a:ext uri="{FF2B5EF4-FFF2-40B4-BE49-F238E27FC236}">
              <a16:creationId xmlns:a16="http://schemas.microsoft.com/office/drawing/2014/main" xmlns="" id="{00000000-0008-0000-2100-0000D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9" name="214 CuadroTexto">
          <a:extLst>
            <a:ext uri="{FF2B5EF4-FFF2-40B4-BE49-F238E27FC236}">
              <a16:creationId xmlns:a16="http://schemas.microsoft.com/office/drawing/2014/main" xmlns="" id="{00000000-0008-0000-2100-0000D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0" name="215 CuadroTexto">
          <a:extLst>
            <a:ext uri="{FF2B5EF4-FFF2-40B4-BE49-F238E27FC236}">
              <a16:creationId xmlns:a16="http://schemas.microsoft.com/office/drawing/2014/main" xmlns="" id="{00000000-0008-0000-2100-0000D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 name="216 CuadroTexto">
          <a:extLst>
            <a:ext uri="{FF2B5EF4-FFF2-40B4-BE49-F238E27FC236}">
              <a16:creationId xmlns:a16="http://schemas.microsoft.com/office/drawing/2014/main" xmlns="" id="{00000000-0008-0000-2100-0000D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 name="217 CuadroTexto">
          <a:extLst>
            <a:ext uri="{FF2B5EF4-FFF2-40B4-BE49-F238E27FC236}">
              <a16:creationId xmlns:a16="http://schemas.microsoft.com/office/drawing/2014/main" xmlns="" id="{00000000-0008-0000-2100-0000D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 name="218 CuadroTexto">
          <a:extLst>
            <a:ext uri="{FF2B5EF4-FFF2-40B4-BE49-F238E27FC236}">
              <a16:creationId xmlns:a16="http://schemas.microsoft.com/office/drawing/2014/main" xmlns="" id="{00000000-0008-0000-2100-0000D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 name="219 CuadroTexto">
          <a:extLst>
            <a:ext uri="{FF2B5EF4-FFF2-40B4-BE49-F238E27FC236}">
              <a16:creationId xmlns:a16="http://schemas.microsoft.com/office/drawing/2014/main" xmlns="" id="{00000000-0008-0000-2100-0000E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 name="220 CuadroTexto">
          <a:extLst>
            <a:ext uri="{FF2B5EF4-FFF2-40B4-BE49-F238E27FC236}">
              <a16:creationId xmlns:a16="http://schemas.microsoft.com/office/drawing/2014/main" xmlns="" id="{00000000-0008-0000-2100-0000E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 name="221 CuadroTexto">
          <a:extLst>
            <a:ext uri="{FF2B5EF4-FFF2-40B4-BE49-F238E27FC236}">
              <a16:creationId xmlns:a16="http://schemas.microsoft.com/office/drawing/2014/main" xmlns="" id="{00000000-0008-0000-2100-0000E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 name="222 CuadroTexto">
          <a:extLst>
            <a:ext uri="{FF2B5EF4-FFF2-40B4-BE49-F238E27FC236}">
              <a16:creationId xmlns:a16="http://schemas.microsoft.com/office/drawing/2014/main" xmlns="" id="{00000000-0008-0000-2100-0000E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 name="223 CuadroTexto">
          <a:extLst>
            <a:ext uri="{FF2B5EF4-FFF2-40B4-BE49-F238E27FC236}">
              <a16:creationId xmlns:a16="http://schemas.microsoft.com/office/drawing/2014/main" xmlns="" id="{00000000-0008-0000-2100-0000E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 name="224 CuadroTexto">
          <a:extLst>
            <a:ext uri="{FF2B5EF4-FFF2-40B4-BE49-F238E27FC236}">
              <a16:creationId xmlns:a16="http://schemas.microsoft.com/office/drawing/2014/main" xmlns="" id="{00000000-0008-0000-2100-0000E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 name="225 CuadroTexto">
          <a:extLst>
            <a:ext uri="{FF2B5EF4-FFF2-40B4-BE49-F238E27FC236}">
              <a16:creationId xmlns:a16="http://schemas.microsoft.com/office/drawing/2014/main" xmlns="" id="{00000000-0008-0000-2100-0000E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 name="226 CuadroTexto">
          <a:extLst>
            <a:ext uri="{FF2B5EF4-FFF2-40B4-BE49-F238E27FC236}">
              <a16:creationId xmlns:a16="http://schemas.microsoft.com/office/drawing/2014/main" xmlns="" id="{00000000-0008-0000-2100-0000E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 name="227 CuadroTexto">
          <a:extLst>
            <a:ext uri="{FF2B5EF4-FFF2-40B4-BE49-F238E27FC236}">
              <a16:creationId xmlns:a16="http://schemas.microsoft.com/office/drawing/2014/main" xmlns="" id="{00000000-0008-0000-2100-0000E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 name="228 CuadroTexto">
          <a:extLst>
            <a:ext uri="{FF2B5EF4-FFF2-40B4-BE49-F238E27FC236}">
              <a16:creationId xmlns:a16="http://schemas.microsoft.com/office/drawing/2014/main" xmlns="" id="{00000000-0008-0000-2100-0000E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 name="229 CuadroTexto">
          <a:extLst>
            <a:ext uri="{FF2B5EF4-FFF2-40B4-BE49-F238E27FC236}">
              <a16:creationId xmlns:a16="http://schemas.microsoft.com/office/drawing/2014/main" xmlns="" id="{00000000-0008-0000-2100-0000E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 name="230 CuadroTexto">
          <a:extLst>
            <a:ext uri="{FF2B5EF4-FFF2-40B4-BE49-F238E27FC236}">
              <a16:creationId xmlns:a16="http://schemas.microsoft.com/office/drawing/2014/main" xmlns="" id="{00000000-0008-0000-2100-0000E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 name="231 CuadroTexto">
          <a:extLst>
            <a:ext uri="{FF2B5EF4-FFF2-40B4-BE49-F238E27FC236}">
              <a16:creationId xmlns:a16="http://schemas.microsoft.com/office/drawing/2014/main" xmlns="" id="{00000000-0008-0000-2100-0000E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 name="232 CuadroTexto">
          <a:extLst>
            <a:ext uri="{FF2B5EF4-FFF2-40B4-BE49-F238E27FC236}">
              <a16:creationId xmlns:a16="http://schemas.microsoft.com/office/drawing/2014/main" xmlns="" id="{00000000-0008-0000-2100-0000E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 name="233 CuadroTexto">
          <a:extLst>
            <a:ext uri="{FF2B5EF4-FFF2-40B4-BE49-F238E27FC236}">
              <a16:creationId xmlns:a16="http://schemas.microsoft.com/office/drawing/2014/main" xmlns="" id="{00000000-0008-0000-2100-0000E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 name="234 CuadroTexto">
          <a:extLst>
            <a:ext uri="{FF2B5EF4-FFF2-40B4-BE49-F238E27FC236}">
              <a16:creationId xmlns:a16="http://schemas.microsoft.com/office/drawing/2014/main" xmlns="" id="{00000000-0008-0000-2100-0000E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 name="235 CuadroTexto">
          <a:extLst>
            <a:ext uri="{FF2B5EF4-FFF2-40B4-BE49-F238E27FC236}">
              <a16:creationId xmlns:a16="http://schemas.microsoft.com/office/drawing/2014/main" xmlns="" id="{00000000-0008-0000-2100-0000F0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 name="236 CuadroTexto">
          <a:extLst>
            <a:ext uri="{FF2B5EF4-FFF2-40B4-BE49-F238E27FC236}">
              <a16:creationId xmlns:a16="http://schemas.microsoft.com/office/drawing/2014/main" xmlns="" id="{00000000-0008-0000-2100-0000F1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 name="237 CuadroTexto">
          <a:extLst>
            <a:ext uri="{FF2B5EF4-FFF2-40B4-BE49-F238E27FC236}">
              <a16:creationId xmlns:a16="http://schemas.microsoft.com/office/drawing/2014/main" xmlns="" id="{00000000-0008-0000-2100-0000F2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 name="238 CuadroTexto">
          <a:extLst>
            <a:ext uri="{FF2B5EF4-FFF2-40B4-BE49-F238E27FC236}">
              <a16:creationId xmlns:a16="http://schemas.microsoft.com/office/drawing/2014/main" xmlns="" id="{00000000-0008-0000-2100-0000F3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 name="239 CuadroTexto">
          <a:extLst>
            <a:ext uri="{FF2B5EF4-FFF2-40B4-BE49-F238E27FC236}">
              <a16:creationId xmlns:a16="http://schemas.microsoft.com/office/drawing/2014/main" xmlns="" id="{00000000-0008-0000-2100-0000F4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 name="240 CuadroTexto">
          <a:extLst>
            <a:ext uri="{FF2B5EF4-FFF2-40B4-BE49-F238E27FC236}">
              <a16:creationId xmlns:a16="http://schemas.microsoft.com/office/drawing/2014/main" xmlns="" id="{00000000-0008-0000-2100-0000F5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 name="241 CuadroTexto">
          <a:extLst>
            <a:ext uri="{FF2B5EF4-FFF2-40B4-BE49-F238E27FC236}">
              <a16:creationId xmlns:a16="http://schemas.microsoft.com/office/drawing/2014/main" xmlns="" id="{00000000-0008-0000-2100-0000F6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 name="242 CuadroTexto">
          <a:extLst>
            <a:ext uri="{FF2B5EF4-FFF2-40B4-BE49-F238E27FC236}">
              <a16:creationId xmlns:a16="http://schemas.microsoft.com/office/drawing/2014/main" xmlns="" id="{00000000-0008-0000-2100-0000F7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 name="243 CuadroTexto">
          <a:extLst>
            <a:ext uri="{FF2B5EF4-FFF2-40B4-BE49-F238E27FC236}">
              <a16:creationId xmlns:a16="http://schemas.microsoft.com/office/drawing/2014/main" xmlns="" id="{00000000-0008-0000-2100-0000F8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 name="244 CuadroTexto">
          <a:extLst>
            <a:ext uri="{FF2B5EF4-FFF2-40B4-BE49-F238E27FC236}">
              <a16:creationId xmlns:a16="http://schemas.microsoft.com/office/drawing/2014/main" xmlns="" id="{00000000-0008-0000-2100-0000F9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 name="245 CuadroTexto">
          <a:extLst>
            <a:ext uri="{FF2B5EF4-FFF2-40B4-BE49-F238E27FC236}">
              <a16:creationId xmlns:a16="http://schemas.microsoft.com/office/drawing/2014/main" xmlns="" id="{00000000-0008-0000-2100-0000FA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 name="246 CuadroTexto">
          <a:extLst>
            <a:ext uri="{FF2B5EF4-FFF2-40B4-BE49-F238E27FC236}">
              <a16:creationId xmlns:a16="http://schemas.microsoft.com/office/drawing/2014/main" xmlns="" id="{00000000-0008-0000-2100-0000FB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 name="247 CuadroTexto">
          <a:extLst>
            <a:ext uri="{FF2B5EF4-FFF2-40B4-BE49-F238E27FC236}">
              <a16:creationId xmlns:a16="http://schemas.microsoft.com/office/drawing/2014/main" xmlns="" id="{00000000-0008-0000-2100-0000FC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 name="248 CuadroTexto">
          <a:extLst>
            <a:ext uri="{FF2B5EF4-FFF2-40B4-BE49-F238E27FC236}">
              <a16:creationId xmlns:a16="http://schemas.microsoft.com/office/drawing/2014/main" xmlns="" id="{00000000-0008-0000-2100-0000FD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 name="249 CuadroTexto">
          <a:extLst>
            <a:ext uri="{FF2B5EF4-FFF2-40B4-BE49-F238E27FC236}">
              <a16:creationId xmlns:a16="http://schemas.microsoft.com/office/drawing/2014/main" xmlns="" id="{00000000-0008-0000-2100-0000FE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 name="250 CuadroTexto">
          <a:extLst>
            <a:ext uri="{FF2B5EF4-FFF2-40B4-BE49-F238E27FC236}">
              <a16:creationId xmlns:a16="http://schemas.microsoft.com/office/drawing/2014/main" xmlns="" id="{00000000-0008-0000-2100-0000FF0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 name="251 CuadroTexto">
          <a:extLst>
            <a:ext uri="{FF2B5EF4-FFF2-40B4-BE49-F238E27FC236}">
              <a16:creationId xmlns:a16="http://schemas.microsoft.com/office/drawing/2014/main" xmlns="" id="{00000000-0008-0000-2100-000000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 name="252 CuadroTexto">
          <a:extLst>
            <a:ext uri="{FF2B5EF4-FFF2-40B4-BE49-F238E27FC236}">
              <a16:creationId xmlns:a16="http://schemas.microsoft.com/office/drawing/2014/main" xmlns="" id="{00000000-0008-0000-2100-000001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 name="253 CuadroTexto">
          <a:extLst>
            <a:ext uri="{FF2B5EF4-FFF2-40B4-BE49-F238E27FC236}">
              <a16:creationId xmlns:a16="http://schemas.microsoft.com/office/drawing/2014/main" xmlns="" id="{00000000-0008-0000-2100-000002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 name="254 CuadroTexto">
          <a:extLst>
            <a:ext uri="{FF2B5EF4-FFF2-40B4-BE49-F238E27FC236}">
              <a16:creationId xmlns:a16="http://schemas.microsoft.com/office/drawing/2014/main" xmlns="" id="{00000000-0008-0000-2100-000003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 name="255 CuadroTexto">
          <a:extLst>
            <a:ext uri="{FF2B5EF4-FFF2-40B4-BE49-F238E27FC236}">
              <a16:creationId xmlns:a16="http://schemas.microsoft.com/office/drawing/2014/main" xmlns="" id="{00000000-0008-0000-2100-000004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 name="256 CuadroTexto">
          <a:extLst>
            <a:ext uri="{FF2B5EF4-FFF2-40B4-BE49-F238E27FC236}">
              <a16:creationId xmlns:a16="http://schemas.microsoft.com/office/drawing/2014/main" xmlns="" id="{00000000-0008-0000-2100-000005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 name="257 CuadroTexto">
          <a:extLst>
            <a:ext uri="{FF2B5EF4-FFF2-40B4-BE49-F238E27FC236}">
              <a16:creationId xmlns:a16="http://schemas.microsoft.com/office/drawing/2014/main" xmlns="" id="{00000000-0008-0000-2100-000006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 name="258 CuadroTexto">
          <a:extLst>
            <a:ext uri="{FF2B5EF4-FFF2-40B4-BE49-F238E27FC236}">
              <a16:creationId xmlns:a16="http://schemas.microsoft.com/office/drawing/2014/main" xmlns="" id="{00000000-0008-0000-2100-000007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 name="259 CuadroTexto">
          <a:extLst>
            <a:ext uri="{FF2B5EF4-FFF2-40B4-BE49-F238E27FC236}">
              <a16:creationId xmlns:a16="http://schemas.microsoft.com/office/drawing/2014/main" xmlns="" id="{00000000-0008-0000-2100-000008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 name="260 CuadroTexto">
          <a:extLst>
            <a:ext uri="{FF2B5EF4-FFF2-40B4-BE49-F238E27FC236}">
              <a16:creationId xmlns:a16="http://schemas.microsoft.com/office/drawing/2014/main" xmlns="" id="{00000000-0008-0000-2100-000009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 name="261 CuadroTexto">
          <a:extLst>
            <a:ext uri="{FF2B5EF4-FFF2-40B4-BE49-F238E27FC236}">
              <a16:creationId xmlns:a16="http://schemas.microsoft.com/office/drawing/2014/main" xmlns="" id="{00000000-0008-0000-2100-00000A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 name="262 CuadroTexto">
          <a:extLst>
            <a:ext uri="{FF2B5EF4-FFF2-40B4-BE49-F238E27FC236}">
              <a16:creationId xmlns:a16="http://schemas.microsoft.com/office/drawing/2014/main" xmlns="" id="{00000000-0008-0000-2100-00000B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 name="263 CuadroTexto">
          <a:extLst>
            <a:ext uri="{FF2B5EF4-FFF2-40B4-BE49-F238E27FC236}">
              <a16:creationId xmlns:a16="http://schemas.microsoft.com/office/drawing/2014/main" xmlns="" id="{00000000-0008-0000-2100-00000C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9" name="264 CuadroTexto">
          <a:extLst>
            <a:ext uri="{FF2B5EF4-FFF2-40B4-BE49-F238E27FC236}">
              <a16:creationId xmlns:a16="http://schemas.microsoft.com/office/drawing/2014/main" xmlns="" id="{00000000-0008-0000-2100-00000D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0" name="265 CuadroTexto">
          <a:extLst>
            <a:ext uri="{FF2B5EF4-FFF2-40B4-BE49-F238E27FC236}">
              <a16:creationId xmlns:a16="http://schemas.microsoft.com/office/drawing/2014/main" xmlns="" id="{00000000-0008-0000-2100-00000E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1" name="266 CuadroTexto">
          <a:extLst>
            <a:ext uri="{FF2B5EF4-FFF2-40B4-BE49-F238E27FC236}">
              <a16:creationId xmlns:a16="http://schemas.microsoft.com/office/drawing/2014/main" xmlns="" id="{00000000-0008-0000-2100-00000F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2" name="267 CuadroTexto">
          <a:extLst>
            <a:ext uri="{FF2B5EF4-FFF2-40B4-BE49-F238E27FC236}">
              <a16:creationId xmlns:a16="http://schemas.microsoft.com/office/drawing/2014/main" xmlns="" id="{00000000-0008-0000-2100-000010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3" name="268 CuadroTexto">
          <a:extLst>
            <a:ext uri="{FF2B5EF4-FFF2-40B4-BE49-F238E27FC236}">
              <a16:creationId xmlns:a16="http://schemas.microsoft.com/office/drawing/2014/main" xmlns="" id="{00000000-0008-0000-2100-000011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4" name="269 CuadroTexto">
          <a:extLst>
            <a:ext uri="{FF2B5EF4-FFF2-40B4-BE49-F238E27FC236}">
              <a16:creationId xmlns:a16="http://schemas.microsoft.com/office/drawing/2014/main" xmlns="" id="{00000000-0008-0000-2100-000012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5" name="270 CuadroTexto">
          <a:extLst>
            <a:ext uri="{FF2B5EF4-FFF2-40B4-BE49-F238E27FC236}">
              <a16:creationId xmlns:a16="http://schemas.microsoft.com/office/drawing/2014/main" xmlns="" id="{00000000-0008-0000-2100-000013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6" name="271 CuadroTexto">
          <a:extLst>
            <a:ext uri="{FF2B5EF4-FFF2-40B4-BE49-F238E27FC236}">
              <a16:creationId xmlns:a16="http://schemas.microsoft.com/office/drawing/2014/main" xmlns="" id="{00000000-0008-0000-2100-000014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7" name="272 CuadroTexto">
          <a:extLst>
            <a:ext uri="{FF2B5EF4-FFF2-40B4-BE49-F238E27FC236}">
              <a16:creationId xmlns:a16="http://schemas.microsoft.com/office/drawing/2014/main" xmlns="" id="{00000000-0008-0000-2100-000015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8" name="273 CuadroTexto">
          <a:extLst>
            <a:ext uri="{FF2B5EF4-FFF2-40B4-BE49-F238E27FC236}">
              <a16:creationId xmlns:a16="http://schemas.microsoft.com/office/drawing/2014/main" xmlns="" id="{00000000-0008-0000-2100-000016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9" name="274 CuadroTexto">
          <a:extLst>
            <a:ext uri="{FF2B5EF4-FFF2-40B4-BE49-F238E27FC236}">
              <a16:creationId xmlns:a16="http://schemas.microsoft.com/office/drawing/2014/main" xmlns="" id="{00000000-0008-0000-2100-000017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0" name="275 CuadroTexto">
          <a:extLst>
            <a:ext uri="{FF2B5EF4-FFF2-40B4-BE49-F238E27FC236}">
              <a16:creationId xmlns:a16="http://schemas.microsoft.com/office/drawing/2014/main" xmlns="" id="{00000000-0008-0000-2100-000018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1" name="276 CuadroTexto">
          <a:extLst>
            <a:ext uri="{FF2B5EF4-FFF2-40B4-BE49-F238E27FC236}">
              <a16:creationId xmlns:a16="http://schemas.microsoft.com/office/drawing/2014/main" xmlns="" id="{00000000-0008-0000-2100-000019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2" name="277 CuadroTexto">
          <a:extLst>
            <a:ext uri="{FF2B5EF4-FFF2-40B4-BE49-F238E27FC236}">
              <a16:creationId xmlns:a16="http://schemas.microsoft.com/office/drawing/2014/main" xmlns="" id="{00000000-0008-0000-2100-00001A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 name="278 CuadroTexto">
          <a:extLst>
            <a:ext uri="{FF2B5EF4-FFF2-40B4-BE49-F238E27FC236}">
              <a16:creationId xmlns:a16="http://schemas.microsoft.com/office/drawing/2014/main" xmlns="" id="{00000000-0008-0000-2100-00001B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 name="279 CuadroTexto">
          <a:extLst>
            <a:ext uri="{FF2B5EF4-FFF2-40B4-BE49-F238E27FC236}">
              <a16:creationId xmlns:a16="http://schemas.microsoft.com/office/drawing/2014/main" xmlns="" id="{00000000-0008-0000-2100-00001C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 name="280 CuadroTexto">
          <a:extLst>
            <a:ext uri="{FF2B5EF4-FFF2-40B4-BE49-F238E27FC236}">
              <a16:creationId xmlns:a16="http://schemas.microsoft.com/office/drawing/2014/main" xmlns="" id="{00000000-0008-0000-2100-00001D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 name="281 CuadroTexto">
          <a:extLst>
            <a:ext uri="{FF2B5EF4-FFF2-40B4-BE49-F238E27FC236}">
              <a16:creationId xmlns:a16="http://schemas.microsoft.com/office/drawing/2014/main" xmlns="" id="{00000000-0008-0000-2100-00001E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 name="282 CuadroTexto">
          <a:extLst>
            <a:ext uri="{FF2B5EF4-FFF2-40B4-BE49-F238E27FC236}">
              <a16:creationId xmlns:a16="http://schemas.microsoft.com/office/drawing/2014/main" xmlns="" id="{00000000-0008-0000-2100-00001F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 name="283 CuadroTexto">
          <a:extLst>
            <a:ext uri="{FF2B5EF4-FFF2-40B4-BE49-F238E27FC236}">
              <a16:creationId xmlns:a16="http://schemas.microsoft.com/office/drawing/2014/main" xmlns="" id="{00000000-0008-0000-2100-000020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 name="284 CuadroTexto">
          <a:extLst>
            <a:ext uri="{FF2B5EF4-FFF2-40B4-BE49-F238E27FC236}">
              <a16:creationId xmlns:a16="http://schemas.microsoft.com/office/drawing/2014/main" xmlns="" id="{00000000-0008-0000-2100-000021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 name="285 CuadroTexto">
          <a:extLst>
            <a:ext uri="{FF2B5EF4-FFF2-40B4-BE49-F238E27FC236}">
              <a16:creationId xmlns:a16="http://schemas.microsoft.com/office/drawing/2014/main" xmlns="" id="{00000000-0008-0000-2100-000022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 name="286 CuadroTexto">
          <a:extLst>
            <a:ext uri="{FF2B5EF4-FFF2-40B4-BE49-F238E27FC236}">
              <a16:creationId xmlns:a16="http://schemas.microsoft.com/office/drawing/2014/main" xmlns="" id="{00000000-0008-0000-2100-000023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 name="287 CuadroTexto">
          <a:extLst>
            <a:ext uri="{FF2B5EF4-FFF2-40B4-BE49-F238E27FC236}">
              <a16:creationId xmlns:a16="http://schemas.microsoft.com/office/drawing/2014/main" xmlns="" id="{00000000-0008-0000-2100-000024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 name="288 CuadroTexto">
          <a:extLst>
            <a:ext uri="{FF2B5EF4-FFF2-40B4-BE49-F238E27FC236}">
              <a16:creationId xmlns:a16="http://schemas.microsoft.com/office/drawing/2014/main" xmlns="" id="{00000000-0008-0000-2100-000025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 name="289 CuadroTexto">
          <a:extLst>
            <a:ext uri="{FF2B5EF4-FFF2-40B4-BE49-F238E27FC236}">
              <a16:creationId xmlns:a16="http://schemas.microsoft.com/office/drawing/2014/main" xmlns="" id="{00000000-0008-0000-2100-000026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 name="290 CuadroTexto">
          <a:extLst>
            <a:ext uri="{FF2B5EF4-FFF2-40B4-BE49-F238E27FC236}">
              <a16:creationId xmlns:a16="http://schemas.microsoft.com/office/drawing/2014/main" xmlns="" id="{00000000-0008-0000-2100-000027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 name="291 CuadroTexto">
          <a:extLst>
            <a:ext uri="{FF2B5EF4-FFF2-40B4-BE49-F238E27FC236}">
              <a16:creationId xmlns:a16="http://schemas.microsoft.com/office/drawing/2014/main" xmlns="" id="{00000000-0008-0000-2100-000028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 name="292 CuadroTexto">
          <a:extLst>
            <a:ext uri="{FF2B5EF4-FFF2-40B4-BE49-F238E27FC236}">
              <a16:creationId xmlns:a16="http://schemas.microsoft.com/office/drawing/2014/main" xmlns="" id="{00000000-0008-0000-2100-000029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 name="293 CuadroTexto">
          <a:extLst>
            <a:ext uri="{FF2B5EF4-FFF2-40B4-BE49-F238E27FC236}">
              <a16:creationId xmlns:a16="http://schemas.microsoft.com/office/drawing/2014/main" xmlns="" id="{00000000-0008-0000-2100-00002A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 name="294 CuadroTexto">
          <a:extLst>
            <a:ext uri="{FF2B5EF4-FFF2-40B4-BE49-F238E27FC236}">
              <a16:creationId xmlns:a16="http://schemas.microsoft.com/office/drawing/2014/main" xmlns="" id="{00000000-0008-0000-2100-00002B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 name="295 CuadroTexto">
          <a:extLst>
            <a:ext uri="{FF2B5EF4-FFF2-40B4-BE49-F238E27FC236}">
              <a16:creationId xmlns:a16="http://schemas.microsoft.com/office/drawing/2014/main" xmlns="" id="{00000000-0008-0000-2100-00002C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 name="296 CuadroTexto">
          <a:extLst>
            <a:ext uri="{FF2B5EF4-FFF2-40B4-BE49-F238E27FC236}">
              <a16:creationId xmlns:a16="http://schemas.microsoft.com/office/drawing/2014/main" xmlns="" id="{00000000-0008-0000-2100-00002D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2" name="301 CuadroTexto">
          <a:extLst>
            <a:ext uri="{FF2B5EF4-FFF2-40B4-BE49-F238E27FC236}">
              <a16:creationId xmlns:a16="http://schemas.microsoft.com/office/drawing/2014/main" xmlns="" id="{00000000-0008-0000-2100-00002E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3" name="302 CuadroTexto">
          <a:extLst>
            <a:ext uri="{FF2B5EF4-FFF2-40B4-BE49-F238E27FC236}">
              <a16:creationId xmlns:a16="http://schemas.microsoft.com/office/drawing/2014/main" xmlns="" id="{00000000-0008-0000-2100-00002F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4" name="307 CuadroTexto">
          <a:extLst>
            <a:ext uri="{FF2B5EF4-FFF2-40B4-BE49-F238E27FC236}">
              <a16:creationId xmlns:a16="http://schemas.microsoft.com/office/drawing/2014/main" xmlns="" id="{00000000-0008-0000-2100-000030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5" name="308 CuadroTexto">
          <a:extLst>
            <a:ext uri="{FF2B5EF4-FFF2-40B4-BE49-F238E27FC236}">
              <a16:creationId xmlns:a16="http://schemas.microsoft.com/office/drawing/2014/main" xmlns="" id="{00000000-0008-0000-2100-000031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6" name="309 CuadroTexto">
          <a:extLst>
            <a:ext uri="{FF2B5EF4-FFF2-40B4-BE49-F238E27FC236}">
              <a16:creationId xmlns:a16="http://schemas.microsoft.com/office/drawing/2014/main" xmlns="" id="{00000000-0008-0000-2100-000032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7" name="310 CuadroTexto">
          <a:extLst>
            <a:ext uri="{FF2B5EF4-FFF2-40B4-BE49-F238E27FC236}">
              <a16:creationId xmlns:a16="http://schemas.microsoft.com/office/drawing/2014/main" xmlns="" id="{00000000-0008-0000-2100-000033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8" name="311 CuadroTexto">
          <a:extLst>
            <a:ext uri="{FF2B5EF4-FFF2-40B4-BE49-F238E27FC236}">
              <a16:creationId xmlns:a16="http://schemas.microsoft.com/office/drawing/2014/main" xmlns="" id="{00000000-0008-0000-2100-000034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9" name="312 CuadroTexto">
          <a:extLst>
            <a:ext uri="{FF2B5EF4-FFF2-40B4-BE49-F238E27FC236}">
              <a16:creationId xmlns:a16="http://schemas.microsoft.com/office/drawing/2014/main" xmlns="" id="{00000000-0008-0000-2100-000035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0" name="313 CuadroTexto">
          <a:extLst>
            <a:ext uri="{FF2B5EF4-FFF2-40B4-BE49-F238E27FC236}">
              <a16:creationId xmlns:a16="http://schemas.microsoft.com/office/drawing/2014/main" xmlns="" id="{00000000-0008-0000-2100-000036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1" name="314 CuadroTexto">
          <a:extLst>
            <a:ext uri="{FF2B5EF4-FFF2-40B4-BE49-F238E27FC236}">
              <a16:creationId xmlns:a16="http://schemas.microsoft.com/office/drawing/2014/main" xmlns="" id="{00000000-0008-0000-2100-000037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2" name="315 CuadroTexto">
          <a:extLst>
            <a:ext uri="{FF2B5EF4-FFF2-40B4-BE49-F238E27FC236}">
              <a16:creationId xmlns:a16="http://schemas.microsoft.com/office/drawing/2014/main" xmlns="" id="{00000000-0008-0000-2100-000038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3" name="316 CuadroTexto">
          <a:extLst>
            <a:ext uri="{FF2B5EF4-FFF2-40B4-BE49-F238E27FC236}">
              <a16:creationId xmlns:a16="http://schemas.microsoft.com/office/drawing/2014/main" xmlns="" id="{00000000-0008-0000-2100-000039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4" name="317 CuadroTexto">
          <a:extLst>
            <a:ext uri="{FF2B5EF4-FFF2-40B4-BE49-F238E27FC236}">
              <a16:creationId xmlns:a16="http://schemas.microsoft.com/office/drawing/2014/main" xmlns="" id="{00000000-0008-0000-2100-00003A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5" name="318 CuadroTexto">
          <a:extLst>
            <a:ext uri="{FF2B5EF4-FFF2-40B4-BE49-F238E27FC236}">
              <a16:creationId xmlns:a16="http://schemas.microsoft.com/office/drawing/2014/main" xmlns="" id="{00000000-0008-0000-2100-00003B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6" name="319 CuadroTexto">
          <a:extLst>
            <a:ext uri="{FF2B5EF4-FFF2-40B4-BE49-F238E27FC236}">
              <a16:creationId xmlns:a16="http://schemas.microsoft.com/office/drawing/2014/main" xmlns="" id="{00000000-0008-0000-2100-00003C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7" name="320 CuadroTexto">
          <a:extLst>
            <a:ext uri="{FF2B5EF4-FFF2-40B4-BE49-F238E27FC236}">
              <a16:creationId xmlns:a16="http://schemas.microsoft.com/office/drawing/2014/main" xmlns="" id="{00000000-0008-0000-2100-00003D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 name="321 CuadroTexto">
          <a:extLst>
            <a:ext uri="{FF2B5EF4-FFF2-40B4-BE49-F238E27FC236}">
              <a16:creationId xmlns:a16="http://schemas.microsoft.com/office/drawing/2014/main" xmlns="" id="{00000000-0008-0000-2100-00003E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 name="322 CuadroTexto">
          <a:extLst>
            <a:ext uri="{FF2B5EF4-FFF2-40B4-BE49-F238E27FC236}">
              <a16:creationId xmlns:a16="http://schemas.microsoft.com/office/drawing/2014/main" xmlns="" id="{00000000-0008-0000-2100-00003F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0" name="323 CuadroTexto">
          <a:extLst>
            <a:ext uri="{FF2B5EF4-FFF2-40B4-BE49-F238E27FC236}">
              <a16:creationId xmlns:a16="http://schemas.microsoft.com/office/drawing/2014/main" xmlns="" id="{00000000-0008-0000-2100-000040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1" name="324 CuadroTexto">
          <a:extLst>
            <a:ext uri="{FF2B5EF4-FFF2-40B4-BE49-F238E27FC236}">
              <a16:creationId xmlns:a16="http://schemas.microsoft.com/office/drawing/2014/main" xmlns="" id="{00000000-0008-0000-2100-000041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2" name="325 CuadroTexto">
          <a:extLst>
            <a:ext uri="{FF2B5EF4-FFF2-40B4-BE49-F238E27FC236}">
              <a16:creationId xmlns:a16="http://schemas.microsoft.com/office/drawing/2014/main" xmlns="" id="{00000000-0008-0000-2100-000042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3" name="326 CuadroTexto">
          <a:extLst>
            <a:ext uri="{FF2B5EF4-FFF2-40B4-BE49-F238E27FC236}">
              <a16:creationId xmlns:a16="http://schemas.microsoft.com/office/drawing/2014/main" xmlns="" id="{00000000-0008-0000-2100-000043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4" name="327 CuadroTexto">
          <a:extLst>
            <a:ext uri="{FF2B5EF4-FFF2-40B4-BE49-F238E27FC236}">
              <a16:creationId xmlns:a16="http://schemas.microsoft.com/office/drawing/2014/main" xmlns="" id="{00000000-0008-0000-2100-000044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5" name="328 CuadroTexto">
          <a:extLst>
            <a:ext uri="{FF2B5EF4-FFF2-40B4-BE49-F238E27FC236}">
              <a16:creationId xmlns:a16="http://schemas.microsoft.com/office/drawing/2014/main" xmlns="" id="{00000000-0008-0000-2100-000045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6" name="329 CuadroTexto">
          <a:extLst>
            <a:ext uri="{FF2B5EF4-FFF2-40B4-BE49-F238E27FC236}">
              <a16:creationId xmlns:a16="http://schemas.microsoft.com/office/drawing/2014/main" xmlns="" id="{00000000-0008-0000-2100-000046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7" name="330 CuadroTexto">
          <a:extLst>
            <a:ext uri="{FF2B5EF4-FFF2-40B4-BE49-F238E27FC236}">
              <a16:creationId xmlns:a16="http://schemas.microsoft.com/office/drawing/2014/main" xmlns="" id="{00000000-0008-0000-2100-000047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8" name="331 CuadroTexto">
          <a:extLst>
            <a:ext uri="{FF2B5EF4-FFF2-40B4-BE49-F238E27FC236}">
              <a16:creationId xmlns:a16="http://schemas.microsoft.com/office/drawing/2014/main" xmlns="" id="{00000000-0008-0000-2100-000048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9" name="332 CuadroTexto">
          <a:extLst>
            <a:ext uri="{FF2B5EF4-FFF2-40B4-BE49-F238E27FC236}">
              <a16:creationId xmlns:a16="http://schemas.microsoft.com/office/drawing/2014/main" xmlns="" id="{00000000-0008-0000-2100-000049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0" name="333 CuadroTexto">
          <a:extLst>
            <a:ext uri="{FF2B5EF4-FFF2-40B4-BE49-F238E27FC236}">
              <a16:creationId xmlns:a16="http://schemas.microsoft.com/office/drawing/2014/main" xmlns="" id="{00000000-0008-0000-2100-00004A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1" name="334 CuadroTexto">
          <a:extLst>
            <a:ext uri="{FF2B5EF4-FFF2-40B4-BE49-F238E27FC236}">
              <a16:creationId xmlns:a16="http://schemas.microsoft.com/office/drawing/2014/main" xmlns="" id="{00000000-0008-0000-2100-00004B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2" name="335 CuadroTexto">
          <a:extLst>
            <a:ext uri="{FF2B5EF4-FFF2-40B4-BE49-F238E27FC236}">
              <a16:creationId xmlns:a16="http://schemas.microsoft.com/office/drawing/2014/main" xmlns="" id="{00000000-0008-0000-2100-00004C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3" name="336 CuadroTexto">
          <a:extLst>
            <a:ext uri="{FF2B5EF4-FFF2-40B4-BE49-F238E27FC236}">
              <a16:creationId xmlns:a16="http://schemas.microsoft.com/office/drawing/2014/main" xmlns="" id="{00000000-0008-0000-2100-00004D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4" name="337 CuadroTexto">
          <a:extLst>
            <a:ext uri="{FF2B5EF4-FFF2-40B4-BE49-F238E27FC236}">
              <a16:creationId xmlns:a16="http://schemas.microsoft.com/office/drawing/2014/main" xmlns="" id="{00000000-0008-0000-2100-00004E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5" name="338 CuadroTexto">
          <a:extLst>
            <a:ext uri="{FF2B5EF4-FFF2-40B4-BE49-F238E27FC236}">
              <a16:creationId xmlns:a16="http://schemas.microsoft.com/office/drawing/2014/main" xmlns="" id="{00000000-0008-0000-2100-00004F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6" name="339 CuadroTexto">
          <a:extLst>
            <a:ext uri="{FF2B5EF4-FFF2-40B4-BE49-F238E27FC236}">
              <a16:creationId xmlns:a16="http://schemas.microsoft.com/office/drawing/2014/main" xmlns="" id="{00000000-0008-0000-2100-000050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7" name="340 CuadroTexto">
          <a:extLst>
            <a:ext uri="{FF2B5EF4-FFF2-40B4-BE49-F238E27FC236}">
              <a16:creationId xmlns:a16="http://schemas.microsoft.com/office/drawing/2014/main" xmlns="" id="{00000000-0008-0000-2100-000051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8" name="341 CuadroTexto">
          <a:extLst>
            <a:ext uri="{FF2B5EF4-FFF2-40B4-BE49-F238E27FC236}">
              <a16:creationId xmlns:a16="http://schemas.microsoft.com/office/drawing/2014/main" xmlns="" id="{00000000-0008-0000-2100-000052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9" name="342 CuadroTexto">
          <a:extLst>
            <a:ext uri="{FF2B5EF4-FFF2-40B4-BE49-F238E27FC236}">
              <a16:creationId xmlns:a16="http://schemas.microsoft.com/office/drawing/2014/main" xmlns="" id="{00000000-0008-0000-2100-000053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0" name="343 CuadroTexto">
          <a:extLst>
            <a:ext uri="{FF2B5EF4-FFF2-40B4-BE49-F238E27FC236}">
              <a16:creationId xmlns:a16="http://schemas.microsoft.com/office/drawing/2014/main" xmlns="" id="{00000000-0008-0000-2100-000054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1" name="344 CuadroTexto">
          <a:extLst>
            <a:ext uri="{FF2B5EF4-FFF2-40B4-BE49-F238E27FC236}">
              <a16:creationId xmlns:a16="http://schemas.microsoft.com/office/drawing/2014/main" xmlns="" id="{00000000-0008-0000-2100-000055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2" name="345 CuadroTexto">
          <a:extLst>
            <a:ext uri="{FF2B5EF4-FFF2-40B4-BE49-F238E27FC236}">
              <a16:creationId xmlns:a16="http://schemas.microsoft.com/office/drawing/2014/main" xmlns="" id="{00000000-0008-0000-2100-000056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3" name="346 CuadroTexto">
          <a:extLst>
            <a:ext uri="{FF2B5EF4-FFF2-40B4-BE49-F238E27FC236}">
              <a16:creationId xmlns:a16="http://schemas.microsoft.com/office/drawing/2014/main" xmlns="" id="{00000000-0008-0000-2100-000057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4" name="347 CuadroTexto">
          <a:extLst>
            <a:ext uri="{FF2B5EF4-FFF2-40B4-BE49-F238E27FC236}">
              <a16:creationId xmlns:a16="http://schemas.microsoft.com/office/drawing/2014/main" xmlns="" id="{00000000-0008-0000-2100-000058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5" name="348 CuadroTexto">
          <a:extLst>
            <a:ext uri="{FF2B5EF4-FFF2-40B4-BE49-F238E27FC236}">
              <a16:creationId xmlns:a16="http://schemas.microsoft.com/office/drawing/2014/main" xmlns="" id="{00000000-0008-0000-2100-000059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6" name="349 CuadroTexto">
          <a:extLst>
            <a:ext uri="{FF2B5EF4-FFF2-40B4-BE49-F238E27FC236}">
              <a16:creationId xmlns:a16="http://schemas.microsoft.com/office/drawing/2014/main" xmlns="" id="{00000000-0008-0000-2100-00005A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7" name="350 CuadroTexto">
          <a:extLst>
            <a:ext uri="{FF2B5EF4-FFF2-40B4-BE49-F238E27FC236}">
              <a16:creationId xmlns:a16="http://schemas.microsoft.com/office/drawing/2014/main" xmlns="" id="{00000000-0008-0000-2100-00005B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8" name="351 CuadroTexto">
          <a:extLst>
            <a:ext uri="{FF2B5EF4-FFF2-40B4-BE49-F238E27FC236}">
              <a16:creationId xmlns:a16="http://schemas.microsoft.com/office/drawing/2014/main" xmlns="" id="{00000000-0008-0000-2100-00005C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9" name="352 CuadroTexto">
          <a:extLst>
            <a:ext uri="{FF2B5EF4-FFF2-40B4-BE49-F238E27FC236}">
              <a16:creationId xmlns:a16="http://schemas.microsoft.com/office/drawing/2014/main" xmlns="" id="{00000000-0008-0000-2100-00005D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0" name="353 CuadroTexto">
          <a:extLst>
            <a:ext uri="{FF2B5EF4-FFF2-40B4-BE49-F238E27FC236}">
              <a16:creationId xmlns:a16="http://schemas.microsoft.com/office/drawing/2014/main" xmlns="" id="{00000000-0008-0000-2100-00005E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1" name="354 CuadroTexto">
          <a:extLst>
            <a:ext uri="{FF2B5EF4-FFF2-40B4-BE49-F238E27FC236}">
              <a16:creationId xmlns:a16="http://schemas.microsoft.com/office/drawing/2014/main" xmlns="" id="{00000000-0008-0000-2100-00005F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2" name="355 CuadroTexto">
          <a:extLst>
            <a:ext uri="{FF2B5EF4-FFF2-40B4-BE49-F238E27FC236}">
              <a16:creationId xmlns:a16="http://schemas.microsoft.com/office/drawing/2014/main" xmlns="" id="{00000000-0008-0000-2100-000060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3" name="356 CuadroTexto">
          <a:extLst>
            <a:ext uri="{FF2B5EF4-FFF2-40B4-BE49-F238E27FC236}">
              <a16:creationId xmlns:a16="http://schemas.microsoft.com/office/drawing/2014/main" xmlns="" id="{00000000-0008-0000-2100-000061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4" name="357 CuadroTexto">
          <a:extLst>
            <a:ext uri="{FF2B5EF4-FFF2-40B4-BE49-F238E27FC236}">
              <a16:creationId xmlns:a16="http://schemas.microsoft.com/office/drawing/2014/main" xmlns="" id="{00000000-0008-0000-2100-000062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5" name="358 CuadroTexto">
          <a:extLst>
            <a:ext uri="{FF2B5EF4-FFF2-40B4-BE49-F238E27FC236}">
              <a16:creationId xmlns:a16="http://schemas.microsoft.com/office/drawing/2014/main" xmlns="" id="{00000000-0008-0000-2100-000063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6" name="359 CuadroTexto">
          <a:extLst>
            <a:ext uri="{FF2B5EF4-FFF2-40B4-BE49-F238E27FC236}">
              <a16:creationId xmlns:a16="http://schemas.microsoft.com/office/drawing/2014/main" xmlns="" id="{00000000-0008-0000-2100-000064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7" name="360 CuadroTexto">
          <a:extLst>
            <a:ext uri="{FF2B5EF4-FFF2-40B4-BE49-F238E27FC236}">
              <a16:creationId xmlns:a16="http://schemas.microsoft.com/office/drawing/2014/main" xmlns="" id="{00000000-0008-0000-2100-000065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8" name="361 CuadroTexto">
          <a:extLst>
            <a:ext uri="{FF2B5EF4-FFF2-40B4-BE49-F238E27FC236}">
              <a16:creationId xmlns:a16="http://schemas.microsoft.com/office/drawing/2014/main" xmlns="" id="{00000000-0008-0000-2100-000066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9" name="362 CuadroTexto">
          <a:extLst>
            <a:ext uri="{FF2B5EF4-FFF2-40B4-BE49-F238E27FC236}">
              <a16:creationId xmlns:a16="http://schemas.microsoft.com/office/drawing/2014/main" xmlns="" id="{00000000-0008-0000-2100-000067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0" name="363 CuadroTexto">
          <a:extLst>
            <a:ext uri="{FF2B5EF4-FFF2-40B4-BE49-F238E27FC236}">
              <a16:creationId xmlns:a16="http://schemas.microsoft.com/office/drawing/2014/main" xmlns="" id="{00000000-0008-0000-2100-000068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1" name="364 CuadroTexto">
          <a:extLst>
            <a:ext uri="{FF2B5EF4-FFF2-40B4-BE49-F238E27FC236}">
              <a16:creationId xmlns:a16="http://schemas.microsoft.com/office/drawing/2014/main" xmlns="" id="{00000000-0008-0000-2100-000069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2" name="365 CuadroTexto">
          <a:extLst>
            <a:ext uri="{FF2B5EF4-FFF2-40B4-BE49-F238E27FC236}">
              <a16:creationId xmlns:a16="http://schemas.microsoft.com/office/drawing/2014/main" xmlns="" id="{00000000-0008-0000-2100-00006A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3" name="366 CuadroTexto">
          <a:extLst>
            <a:ext uri="{FF2B5EF4-FFF2-40B4-BE49-F238E27FC236}">
              <a16:creationId xmlns:a16="http://schemas.microsoft.com/office/drawing/2014/main" xmlns="" id="{00000000-0008-0000-2100-00006B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4" name="367 CuadroTexto">
          <a:extLst>
            <a:ext uri="{FF2B5EF4-FFF2-40B4-BE49-F238E27FC236}">
              <a16:creationId xmlns:a16="http://schemas.microsoft.com/office/drawing/2014/main" xmlns="" id="{00000000-0008-0000-2100-00006C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5" name="368 CuadroTexto">
          <a:extLst>
            <a:ext uri="{FF2B5EF4-FFF2-40B4-BE49-F238E27FC236}">
              <a16:creationId xmlns:a16="http://schemas.microsoft.com/office/drawing/2014/main" xmlns="" id="{00000000-0008-0000-2100-00006D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6" name="369 CuadroTexto">
          <a:extLst>
            <a:ext uri="{FF2B5EF4-FFF2-40B4-BE49-F238E27FC236}">
              <a16:creationId xmlns:a16="http://schemas.microsoft.com/office/drawing/2014/main" xmlns="" id="{00000000-0008-0000-2100-00006E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7" name="370 CuadroTexto">
          <a:extLst>
            <a:ext uri="{FF2B5EF4-FFF2-40B4-BE49-F238E27FC236}">
              <a16:creationId xmlns:a16="http://schemas.microsoft.com/office/drawing/2014/main" xmlns="" id="{00000000-0008-0000-2100-00006F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8" name="371 CuadroTexto">
          <a:extLst>
            <a:ext uri="{FF2B5EF4-FFF2-40B4-BE49-F238E27FC236}">
              <a16:creationId xmlns:a16="http://schemas.microsoft.com/office/drawing/2014/main" xmlns="" id="{00000000-0008-0000-2100-000070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9" name="372 CuadroTexto">
          <a:extLst>
            <a:ext uri="{FF2B5EF4-FFF2-40B4-BE49-F238E27FC236}">
              <a16:creationId xmlns:a16="http://schemas.microsoft.com/office/drawing/2014/main" xmlns="" id="{00000000-0008-0000-2100-000071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0" name="373 CuadroTexto">
          <a:extLst>
            <a:ext uri="{FF2B5EF4-FFF2-40B4-BE49-F238E27FC236}">
              <a16:creationId xmlns:a16="http://schemas.microsoft.com/office/drawing/2014/main" xmlns="" id="{00000000-0008-0000-2100-000072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1" name="374 CuadroTexto">
          <a:extLst>
            <a:ext uri="{FF2B5EF4-FFF2-40B4-BE49-F238E27FC236}">
              <a16:creationId xmlns:a16="http://schemas.microsoft.com/office/drawing/2014/main" xmlns="" id="{00000000-0008-0000-2100-000073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2" name="375 CuadroTexto">
          <a:extLst>
            <a:ext uri="{FF2B5EF4-FFF2-40B4-BE49-F238E27FC236}">
              <a16:creationId xmlns:a16="http://schemas.microsoft.com/office/drawing/2014/main" xmlns="" id="{00000000-0008-0000-2100-000074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3" name="376 CuadroTexto">
          <a:extLst>
            <a:ext uri="{FF2B5EF4-FFF2-40B4-BE49-F238E27FC236}">
              <a16:creationId xmlns:a16="http://schemas.microsoft.com/office/drawing/2014/main" xmlns="" id="{00000000-0008-0000-2100-000075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4" name="377 CuadroTexto">
          <a:extLst>
            <a:ext uri="{FF2B5EF4-FFF2-40B4-BE49-F238E27FC236}">
              <a16:creationId xmlns:a16="http://schemas.microsoft.com/office/drawing/2014/main" xmlns="" id="{00000000-0008-0000-2100-000076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5" name="378 CuadroTexto">
          <a:extLst>
            <a:ext uri="{FF2B5EF4-FFF2-40B4-BE49-F238E27FC236}">
              <a16:creationId xmlns:a16="http://schemas.microsoft.com/office/drawing/2014/main" xmlns="" id="{00000000-0008-0000-2100-000077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6" name="379 CuadroTexto">
          <a:extLst>
            <a:ext uri="{FF2B5EF4-FFF2-40B4-BE49-F238E27FC236}">
              <a16:creationId xmlns:a16="http://schemas.microsoft.com/office/drawing/2014/main" xmlns="" id="{00000000-0008-0000-2100-000078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7" name="380 CuadroTexto">
          <a:extLst>
            <a:ext uri="{FF2B5EF4-FFF2-40B4-BE49-F238E27FC236}">
              <a16:creationId xmlns:a16="http://schemas.microsoft.com/office/drawing/2014/main" xmlns="" id="{00000000-0008-0000-2100-000079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8" name="381 CuadroTexto">
          <a:extLst>
            <a:ext uri="{FF2B5EF4-FFF2-40B4-BE49-F238E27FC236}">
              <a16:creationId xmlns:a16="http://schemas.microsoft.com/office/drawing/2014/main" xmlns="" id="{00000000-0008-0000-2100-00007A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9" name="382 CuadroTexto">
          <a:extLst>
            <a:ext uri="{FF2B5EF4-FFF2-40B4-BE49-F238E27FC236}">
              <a16:creationId xmlns:a16="http://schemas.microsoft.com/office/drawing/2014/main" xmlns="" id="{00000000-0008-0000-2100-00007B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0" name="383 CuadroTexto">
          <a:extLst>
            <a:ext uri="{FF2B5EF4-FFF2-40B4-BE49-F238E27FC236}">
              <a16:creationId xmlns:a16="http://schemas.microsoft.com/office/drawing/2014/main" xmlns="" id="{00000000-0008-0000-2100-00007C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1" name="384 CuadroTexto">
          <a:extLst>
            <a:ext uri="{FF2B5EF4-FFF2-40B4-BE49-F238E27FC236}">
              <a16:creationId xmlns:a16="http://schemas.microsoft.com/office/drawing/2014/main" xmlns="" id="{00000000-0008-0000-2100-00007D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2" name="385 CuadroTexto">
          <a:extLst>
            <a:ext uri="{FF2B5EF4-FFF2-40B4-BE49-F238E27FC236}">
              <a16:creationId xmlns:a16="http://schemas.microsoft.com/office/drawing/2014/main" xmlns="" id="{00000000-0008-0000-2100-00007E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3" name="386 CuadroTexto">
          <a:extLst>
            <a:ext uri="{FF2B5EF4-FFF2-40B4-BE49-F238E27FC236}">
              <a16:creationId xmlns:a16="http://schemas.microsoft.com/office/drawing/2014/main" xmlns="" id="{00000000-0008-0000-2100-00007F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4" name="387 CuadroTexto">
          <a:extLst>
            <a:ext uri="{FF2B5EF4-FFF2-40B4-BE49-F238E27FC236}">
              <a16:creationId xmlns:a16="http://schemas.microsoft.com/office/drawing/2014/main" xmlns="" id="{00000000-0008-0000-2100-000080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5" name="388 CuadroTexto">
          <a:extLst>
            <a:ext uri="{FF2B5EF4-FFF2-40B4-BE49-F238E27FC236}">
              <a16:creationId xmlns:a16="http://schemas.microsoft.com/office/drawing/2014/main" xmlns="" id="{00000000-0008-0000-2100-000081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6" name="389 CuadroTexto">
          <a:extLst>
            <a:ext uri="{FF2B5EF4-FFF2-40B4-BE49-F238E27FC236}">
              <a16:creationId xmlns:a16="http://schemas.microsoft.com/office/drawing/2014/main" xmlns="" id="{00000000-0008-0000-2100-000082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7" name="390 CuadroTexto">
          <a:extLst>
            <a:ext uri="{FF2B5EF4-FFF2-40B4-BE49-F238E27FC236}">
              <a16:creationId xmlns:a16="http://schemas.microsoft.com/office/drawing/2014/main" xmlns="" id="{00000000-0008-0000-2100-000083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8" name="391 CuadroTexto">
          <a:extLst>
            <a:ext uri="{FF2B5EF4-FFF2-40B4-BE49-F238E27FC236}">
              <a16:creationId xmlns:a16="http://schemas.microsoft.com/office/drawing/2014/main" xmlns="" id="{00000000-0008-0000-2100-000084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 name="392 CuadroTexto">
          <a:extLst>
            <a:ext uri="{FF2B5EF4-FFF2-40B4-BE49-F238E27FC236}">
              <a16:creationId xmlns:a16="http://schemas.microsoft.com/office/drawing/2014/main" xmlns="" id="{00000000-0008-0000-2100-000085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0" name="393 CuadroTexto">
          <a:extLst>
            <a:ext uri="{FF2B5EF4-FFF2-40B4-BE49-F238E27FC236}">
              <a16:creationId xmlns:a16="http://schemas.microsoft.com/office/drawing/2014/main" xmlns="" id="{00000000-0008-0000-2100-000086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1" name="394 CuadroTexto">
          <a:extLst>
            <a:ext uri="{FF2B5EF4-FFF2-40B4-BE49-F238E27FC236}">
              <a16:creationId xmlns:a16="http://schemas.microsoft.com/office/drawing/2014/main" xmlns="" id="{00000000-0008-0000-2100-000087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2" name="395 CuadroTexto">
          <a:extLst>
            <a:ext uri="{FF2B5EF4-FFF2-40B4-BE49-F238E27FC236}">
              <a16:creationId xmlns:a16="http://schemas.microsoft.com/office/drawing/2014/main" xmlns="" id="{00000000-0008-0000-2100-000088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3" name="396 CuadroTexto">
          <a:extLst>
            <a:ext uri="{FF2B5EF4-FFF2-40B4-BE49-F238E27FC236}">
              <a16:creationId xmlns:a16="http://schemas.microsoft.com/office/drawing/2014/main" xmlns="" id="{00000000-0008-0000-2100-000089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4" name="397 CuadroTexto">
          <a:extLst>
            <a:ext uri="{FF2B5EF4-FFF2-40B4-BE49-F238E27FC236}">
              <a16:creationId xmlns:a16="http://schemas.microsoft.com/office/drawing/2014/main" xmlns="" id="{00000000-0008-0000-2100-00008A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5" name="398 CuadroTexto">
          <a:extLst>
            <a:ext uri="{FF2B5EF4-FFF2-40B4-BE49-F238E27FC236}">
              <a16:creationId xmlns:a16="http://schemas.microsoft.com/office/drawing/2014/main" xmlns="" id="{00000000-0008-0000-2100-00008B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6" name="399 CuadroTexto">
          <a:extLst>
            <a:ext uri="{FF2B5EF4-FFF2-40B4-BE49-F238E27FC236}">
              <a16:creationId xmlns:a16="http://schemas.microsoft.com/office/drawing/2014/main" xmlns="" id="{00000000-0008-0000-2100-00008C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7" name="400 CuadroTexto">
          <a:extLst>
            <a:ext uri="{FF2B5EF4-FFF2-40B4-BE49-F238E27FC236}">
              <a16:creationId xmlns:a16="http://schemas.microsoft.com/office/drawing/2014/main" xmlns="" id="{00000000-0008-0000-2100-00008D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8" name="401 CuadroTexto">
          <a:extLst>
            <a:ext uri="{FF2B5EF4-FFF2-40B4-BE49-F238E27FC236}">
              <a16:creationId xmlns:a16="http://schemas.microsoft.com/office/drawing/2014/main" xmlns="" id="{00000000-0008-0000-2100-00008E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9" name="402 CuadroTexto">
          <a:extLst>
            <a:ext uri="{FF2B5EF4-FFF2-40B4-BE49-F238E27FC236}">
              <a16:creationId xmlns:a16="http://schemas.microsoft.com/office/drawing/2014/main" xmlns="" id="{00000000-0008-0000-2100-00008F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0" name="403 CuadroTexto">
          <a:extLst>
            <a:ext uri="{FF2B5EF4-FFF2-40B4-BE49-F238E27FC236}">
              <a16:creationId xmlns:a16="http://schemas.microsoft.com/office/drawing/2014/main" xmlns="" id="{00000000-0008-0000-2100-000090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1" name="404 CuadroTexto">
          <a:extLst>
            <a:ext uri="{FF2B5EF4-FFF2-40B4-BE49-F238E27FC236}">
              <a16:creationId xmlns:a16="http://schemas.microsoft.com/office/drawing/2014/main" xmlns="" id="{00000000-0008-0000-2100-000091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2" name="405 CuadroTexto">
          <a:extLst>
            <a:ext uri="{FF2B5EF4-FFF2-40B4-BE49-F238E27FC236}">
              <a16:creationId xmlns:a16="http://schemas.microsoft.com/office/drawing/2014/main" xmlns="" id="{00000000-0008-0000-2100-000092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3" name="406 CuadroTexto">
          <a:extLst>
            <a:ext uri="{FF2B5EF4-FFF2-40B4-BE49-F238E27FC236}">
              <a16:creationId xmlns:a16="http://schemas.microsoft.com/office/drawing/2014/main" xmlns="" id="{00000000-0008-0000-2100-000093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4" name="407 CuadroTexto">
          <a:extLst>
            <a:ext uri="{FF2B5EF4-FFF2-40B4-BE49-F238E27FC236}">
              <a16:creationId xmlns:a16="http://schemas.microsoft.com/office/drawing/2014/main" xmlns="" id="{00000000-0008-0000-2100-000094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5" name="408 CuadroTexto">
          <a:extLst>
            <a:ext uri="{FF2B5EF4-FFF2-40B4-BE49-F238E27FC236}">
              <a16:creationId xmlns:a16="http://schemas.microsoft.com/office/drawing/2014/main" xmlns="" id="{00000000-0008-0000-2100-000095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6" name="409 CuadroTexto">
          <a:extLst>
            <a:ext uri="{FF2B5EF4-FFF2-40B4-BE49-F238E27FC236}">
              <a16:creationId xmlns:a16="http://schemas.microsoft.com/office/drawing/2014/main" xmlns="" id="{00000000-0008-0000-2100-000096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7" name="410 CuadroTexto">
          <a:extLst>
            <a:ext uri="{FF2B5EF4-FFF2-40B4-BE49-F238E27FC236}">
              <a16:creationId xmlns:a16="http://schemas.microsoft.com/office/drawing/2014/main" xmlns="" id="{00000000-0008-0000-2100-000097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8" name="411 CuadroTexto">
          <a:extLst>
            <a:ext uri="{FF2B5EF4-FFF2-40B4-BE49-F238E27FC236}">
              <a16:creationId xmlns:a16="http://schemas.microsoft.com/office/drawing/2014/main" xmlns="" id="{00000000-0008-0000-2100-000098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9" name="412 CuadroTexto">
          <a:extLst>
            <a:ext uri="{FF2B5EF4-FFF2-40B4-BE49-F238E27FC236}">
              <a16:creationId xmlns:a16="http://schemas.microsoft.com/office/drawing/2014/main" xmlns="" id="{00000000-0008-0000-2100-000099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0" name="413 CuadroTexto">
          <a:extLst>
            <a:ext uri="{FF2B5EF4-FFF2-40B4-BE49-F238E27FC236}">
              <a16:creationId xmlns:a16="http://schemas.microsoft.com/office/drawing/2014/main" xmlns="" id="{00000000-0008-0000-2100-00009A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1" name="414 CuadroTexto">
          <a:extLst>
            <a:ext uri="{FF2B5EF4-FFF2-40B4-BE49-F238E27FC236}">
              <a16:creationId xmlns:a16="http://schemas.microsoft.com/office/drawing/2014/main" xmlns="" id="{00000000-0008-0000-2100-00009B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2" name="415 CuadroTexto">
          <a:extLst>
            <a:ext uri="{FF2B5EF4-FFF2-40B4-BE49-F238E27FC236}">
              <a16:creationId xmlns:a16="http://schemas.microsoft.com/office/drawing/2014/main" xmlns="" id="{00000000-0008-0000-2100-00009C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3" name="416 CuadroTexto">
          <a:extLst>
            <a:ext uri="{FF2B5EF4-FFF2-40B4-BE49-F238E27FC236}">
              <a16:creationId xmlns:a16="http://schemas.microsoft.com/office/drawing/2014/main" xmlns="" id="{00000000-0008-0000-2100-00009D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4" name="417 CuadroTexto">
          <a:extLst>
            <a:ext uri="{FF2B5EF4-FFF2-40B4-BE49-F238E27FC236}">
              <a16:creationId xmlns:a16="http://schemas.microsoft.com/office/drawing/2014/main" xmlns="" id="{00000000-0008-0000-2100-00009E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5" name="418 CuadroTexto">
          <a:extLst>
            <a:ext uri="{FF2B5EF4-FFF2-40B4-BE49-F238E27FC236}">
              <a16:creationId xmlns:a16="http://schemas.microsoft.com/office/drawing/2014/main" xmlns="" id="{00000000-0008-0000-2100-00009F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6" name="419 CuadroTexto">
          <a:extLst>
            <a:ext uri="{FF2B5EF4-FFF2-40B4-BE49-F238E27FC236}">
              <a16:creationId xmlns:a16="http://schemas.microsoft.com/office/drawing/2014/main" xmlns="" id="{00000000-0008-0000-2100-0000A0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7" name="420 CuadroTexto">
          <a:extLst>
            <a:ext uri="{FF2B5EF4-FFF2-40B4-BE49-F238E27FC236}">
              <a16:creationId xmlns:a16="http://schemas.microsoft.com/office/drawing/2014/main" xmlns="" id="{00000000-0008-0000-2100-0000A1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8" name="421 CuadroTexto">
          <a:extLst>
            <a:ext uri="{FF2B5EF4-FFF2-40B4-BE49-F238E27FC236}">
              <a16:creationId xmlns:a16="http://schemas.microsoft.com/office/drawing/2014/main" xmlns="" id="{00000000-0008-0000-2100-0000A2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9" name="422 CuadroTexto">
          <a:extLst>
            <a:ext uri="{FF2B5EF4-FFF2-40B4-BE49-F238E27FC236}">
              <a16:creationId xmlns:a16="http://schemas.microsoft.com/office/drawing/2014/main" xmlns="" id="{00000000-0008-0000-2100-0000A3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 name="423 CuadroTexto">
          <a:extLst>
            <a:ext uri="{FF2B5EF4-FFF2-40B4-BE49-F238E27FC236}">
              <a16:creationId xmlns:a16="http://schemas.microsoft.com/office/drawing/2014/main" xmlns="" id="{00000000-0008-0000-2100-0000A4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 name="424 CuadroTexto">
          <a:extLst>
            <a:ext uri="{FF2B5EF4-FFF2-40B4-BE49-F238E27FC236}">
              <a16:creationId xmlns:a16="http://schemas.microsoft.com/office/drawing/2014/main" xmlns="" id="{00000000-0008-0000-2100-0000A5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 name="425 CuadroTexto">
          <a:extLst>
            <a:ext uri="{FF2B5EF4-FFF2-40B4-BE49-F238E27FC236}">
              <a16:creationId xmlns:a16="http://schemas.microsoft.com/office/drawing/2014/main" xmlns="" id="{00000000-0008-0000-2100-0000A6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 name="426 CuadroTexto">
          <a:extLst>
            <a:ext uri="{FF2B5EF4-FFF2-40B4-BE49-F238E27FC236}">
              <a16:creationId xmlns:a16="http://schemas.microsoft.com/office/drawing/2014/main" xmlns="" id="{00000000-0008-0000-2100-0000A7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 name="427 CuadroTexto">
          <a:extLst>
            <a:ext uri="{FF2B5EF4-FFF2-40B4-BE49-F238E27FC236}">
              <a16:creationId xmlns:a16="http://schemas.microsoft.com/office/drawing/2014/main" xmlns="" id="{00000000-0008-0000-2100-0000A8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 name="428 CuadroTexto">
          <a:extLst>
            <a:ext uri="{FF2B5EF4-FFF2-40B4-BE49-F238E27FC236}">
              <a16:creationId xmlns:a16="http://schemas.microsoft.com/office/drawing/2014/main" xmlns="" id="{00000000-0008-0000-2100-0000A9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 name="429 CuadroTexto">
          <a:extLst>
            <a:ext uri="{FF2B5EF4-FFF2-40B4-BE49-F238E27FC236}">
              <a16:creationId xmlns:a16="http://schemas.microsoft.com/office/drawing/2014/main" xmlns="" id="{00000000-0008-0000-2100-0000AA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 name="430 CuadroTexto">
          <a:extLst>
            <a:ext uri="{FF2B5EF4-FFF2-40B4-BE49-F238E27FC236}">
              <a16:creationId xmlns:a16="http://schemas.microsoft.com/office/drawing/2014/main" xmlns="" id="{00000000-0008-0000-2100-0000AB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 name="431 CuadroTexto">
          <a:extLst>
            <a:ext uri="{FF2B5EF4-FFF2-40B4-BE49-F238E27FC236}">
              <a16:creationId xmlns:a16="http://schemas.microsoft.com/office/drawing/2014/main" xmlns="" id="{00000000-0008-0000-2100-0000AC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 name="432 CuadroTexto">
          <a:extLst>
            <a:ext uri="{FF2B5EF4-FFF2-40B4-BE49-F238E27FC236}">
              <a16:creationId xmlns:a16="http://schemas.microsoft.com/office/drawing/2014/main" xmlns="" id="{00000000-0008-0000-2100-0000AD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 name="433 CuadroTexto">
          <a:extLst>
            <a:ext uri="{FF2B5EF4-FFF2-40B4-BE49-F238E27FC236}">
              <a16:creationId xmlns:a16="http://schemas.microsoft.com/office/drawing/2014/main" xmlns="" id="{00000000-0008-0000-2100-0000AE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 name="434 CuadroTexto">
          <a:extLst>
            <a:ext uri="{FF2B5EF4-FFF2-40B4-BE49-F238E27FC236}">
              <a16:creationId xmlns:a16="http://schemas.microsoft.com/office/drawing/2014/main" xmlns="" id="{00000000-0008-0000-2100-0000AF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 name="435 CuadroTexto">
          <a:extLst>
            <a:ext uri="{FF2B5EF4-FFF2-40B4-BE49-F238E27FC236}">
              <a16:creationId xmlns:a16="http://schemas.microsoft.com/office/drawing/2014/main" xmlns="" id="{00000000-0008-0000-2100-0000B0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 name="436 CuadroTexto">
          <a:extLst>
            <a:ext uri="{FF2B5EF4-FFF2-40B4-BE49-F238E27FC236}">
              <a16:creationId xmlns:a16="http://schemas.microsoft.com/office/drawing/2014/main" xmlns="" id="{00000000-0008-0000-2100-0000B1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 name="437 CuadroTexto">
          <a:extLst>
            <a:ext uri="{FF2B5EF4-FFF2-40B4-BE49-F238E27FC236}">
              <a16:creationId xmlns:a16="http://schemas.microsoft.com/office/drawing/2014/main" xmlns="" id="{00000000-0008-0000-2100-0000B2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5" name="438 CuadroTexto">
          <a:extLst>
            <a:ext uri="{FF2B5EF4-FFF2-40B4-BE49-F238E27FC236}">
              <a16:creationId xmlns:a16="http://schemas.microsoft.com/office/drawing/2014/main" xmlns="" id="{00000000-0008-0000-2100-0000B3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6" name="439 CuadroTexto">
          <a:extLst>
            <a:ext uri="{FF2B5EF4-FFF2-40B4-BE49-F238E27FC236}">
              <a16:creationId xmlns:a16="http://schemas.microsoft.com/office/drawing/2014/main" xmlns="" id="{00000000-0008-0000-2100-0000B4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7" name="440 CuadroTexto">
          <a:extLst>
            <a:ext uri="{FF2B5EF4-FFF2-40B4-BE49-F238E27FC236}">
              <a16:creationId xmlns:a16="http://schemas.microsoft.com/office/drawing/2014/main" xmlns="" id="{00000000-0008-0000-2100-0000B5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8" name="441 CuadroTexto">
          <a:extLst>
            <a:ext uri="{FF2B5EF4-FFF2-40B4-BE49-F238E27FC236}">
              <a16:creationId xmlns:a16="http://schemas.microsoft.com/office/drawing/2014/main" xmlns="" id="{00000000-0008-0000-2100-0000B6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9" name="442 CuadroTexto">
          <a:extLst>
            <a:ext uri="{FF2B5EF4-FFF2-40B4-BE49-F238E27FC236}">
              <a16:creationId xmlns:a16="http://schemas.microsoft.com/office/drawing/2014/main" xmlns="" id="{00000000-0008-0000-2100-0000B7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0" name="443 CuadroTexto">
          <a:extLst>
            <a:ext uri="{FF2B5EF4-FFF2-40B4-BE49-F238E27FC236}">
              <a16:creationId xmlns:a16="http://schemas.microsoft.com/office/drawing/2014/main" xmlns="" id="{00000000-0008-0000-2100-0000B8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1" name="444 CuadroTexto">
          <a:extLst>
            <a:ext uri="{FF2B5EF4-FFF2-40B4-BE49-F238E27FC236}">
              <a16:creationId xmlns:a16="http://schemas.microsoft.com/office/drawing/2014/main" xmlns="" id="{00000000-0008-0000-2100-0000B9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2" name="445 CuadroTexto">
          <a:extLst>
            <a:ext uri="{FF2B5EF4-FFF2-40B4-BE49-F238E27FC236}">
              <a16:creationId xmlns:a16="http://schemas.microsoft.com/office/drawing/2014/main" xmlns="" id="{00000000-0008-0000-2100-0000BA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3" name="446 CuadroTexto">
          <a:extLst>
            <a:ext uri="{FF2B5EF4-FFF2-40B4-BE49-F238E27FC236}">
              <a16:creationId xmlns:a16="http://schemas.microsoft.com/office/drawing/2014/main" xmlns="" id="{00000000-0008-0000-2100-0000BB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4" name="447 CuadroTexto">
          <a:extLst>
            <a:ext uri="{FF2B5EF4-FFF2-40B4-BE49-F238E27FC236}">
              <a16:creationId xmlns:a16="http://schemas.microsoft.com/office/drawing/2014/main" xmlns="" id="{00000000-0008-0000-2100-0000BC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5" name="448 CuadroTexto">
          <a:extLst>
            <a:ext uri="{FF2B5EF4-FFF2-40B4-BE49-F238E27FC236}">
              <a16:creationId xmlns:a16="http://schemas.microsoft.com/office/drawing/2014/main" xmlns="" id="{00000000-0008-0000-2100-0000BD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6" name="449 CuadroTexto">
          <a:extLst>
            <a:ext uri="{FF2B5EF4-FFF2-40B4-BE49-F238E27FC236}">
              <a16:creationId xmlns:a16="http://schemas.microsoft.com/office/drawing/2014/main" xmlns="" id="{00000000-0008-0000-2100-0000BE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7" name="450 CuadroTexto">
          <a:extLst>
            <a:ext uri="{FF2B5EF4-FFF2-40B4-BE49-F238E27FC236}">
              <a16:creationId xmlns:a16="http://schemas.microsoft.com/office/drawing/2014/main" xmlns="" id="{00000000-0008-0000-2100-0000BF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8" name="451 CuadroTexto">
          <a:extLst>
            <a:ext uri="{FF2B5EF4-FFF2-40B4-BE49-F238E27FC236}">
              <a16:creationId xmlns:a16="http://schemas.microsoft.com/office/drawing/2014/main" xmlns="" id="{00000000-0008-0000-2100-0000C001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 name="17 CuadroTexto">
          <a:extLst>
            <a:ext uri="{FF2B5EF4-FFF2-40B4-BE49-F238E27FC236}">
              <a16:creationId xmlns:a16="http://schemas.microsoft.com/office/drawing/2014/main" xmlns="" id="{00000000-0008-0000-2100-0000C1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 name="90 CuadroTexto">
          <a:extLst>
            <a:ext uri="{FF2B5EF4-FFF2-40B4-BE49-F238E27FC236}">
              <a16:creationId xmlns:a16="http://schemas.microsoft.com/office/drawing/2014/main" xmlns="" id="{00000000-0008-0000-2100-0000C2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 name="91 CuadroTexto">
          <a:extLst>
            <a:ext uri="{FF2B5EF4-FFF2-40B4-BE49-F238E27FC236}">
              <a16:creationId xmlns:a16="http://schemas.microsoft.com/office/drawing/2014/main" xmlns="" id="{00000000-0008-0000-2100-0000C3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 name="92 CuadroTexto">
          <a:extLst>
            <a:ext uri="{FF2B5EF4-FFF2-40B4-BE49-F238E27FC236}">
              <a16:creationId xmlns:a16="http://schemas.microsoft.com/office/drawing/2014/main" xmlns="" id="{00000000-0008-0000-2100-0000C4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 name="93 CuadroTexto">
          <a:extLst>
            <a:ext uri="{FF2B5EF4-FFF2-40B4-BE49-F238E27FC236}">
              <a16:creationId xmlns:a16="http://schemas.microsoft.com/office/drawing/2014/main" xmlns="" id="{00000000-0008-0000-2100-0000C5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 name="94 CuadroTexto">
          <a:extLst>
            <a:ext uri="{FF2B5EF4-FFF2-40B4-BE49-F238E27FC236}">
              <a16:creationId xmlns:a16="http://schemas.microsoft.com/office/drawing/2014/main" xmlns="" id="{00000000-0008-0000-2100-0000C6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 name="95 CuadroTexto">
          <a:extLst>
            <a:ext uri="{FF2B5EF4-FFF2-40B4-BE49-F238E27FC236}">
              <a16:creationId xmlns:a16="http://schemas.microsoft.com/office/drawing/2014/main" xmlns="" id="{00000000-0008-0000-2100-0000C7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 name="96 CuadroTexto">
          <a:extLst>
            <a:ext uri="{FF2B5EF4-FFF2-40B4-BE49-F238E27FC236}">
              <a16:creationId xmlns:a16="http://schemas.microsoft.com/office/drawing/2014/main" xmlns="" id="{00000000-0008-0000-2100-0000C8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 name="97 CuadroTexto">
          <a:extLst>
            <a:ext uri="{FF2B5EF4-FFF2-40B4-BE49-F238E27FC236}">
              <a16:creationId xmlns:a16="http://schemas.microsoft.com/office/drawing/2014/main" xmlns="" id="{00000000-0008-0000-2100-0000C9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 name="98 CuadroTexto">
          <a:extLst>
            <a:ext uri="{FF2B5EF4-FFF2-40B4-BE49-F238E27FC236}">
              <a16:creationId xmlns:a16="http://schemas.microsoft.com/office/drawing/2014/main" xmlns="" id="{00000000-0008-0000-2100-0000CA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 name="99 CuadroTexto">
          <a:extLst>
            <a:ext uri="{FF2B5EF4-FFF2-40B4-BE49-F238E27FC236}">
              <a16:creationId xmlns:a16="http://schemas.microsoft.com/office/drawing/2014/main" xmlns="" id="{00000000-0008-0000-2100-0000CB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 name="100 CuadroTexto">
          <a:extLst>
            <a:ext uri="{FF2B5EF4-FFF2-40B4-BE49-F238E27FC236}">
              <a16:creationId xmlns:a16="http://schemas.microsoft.com/office/drawing/2014/main" xmlns="" id="{00000000-0008-0000-2100-0000CC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 name="101 CuadroTexto">
          <a:extLst>
            <a:ext uri="{FF2B5EF4-FFF2-40B4-BE49-F238E27FC236}">
              <a16:creationId xmlns:a16="http://schemas.microsoft.com/office/drawing/2014/main" xmlns="" id="{00000000-0008-0000-2100-0000CD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 name="118 CuadroTexto">
          <a:extLst>
            <a:ext uri="{FF2B5EF4-FFF2-40B4-BE49-F238E27FC236}">
              <a16:creationId xmlns:a16="http://schemas.microsoft.com/office/drawing/2014/main" xmlns="" id="{00000000-0008-0000-2100-0000CE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 name="119 CuadroTexto">
          <a:extLst>
            <a:ext uri="{FF2B5EF4-FFF2-40B4-BE49-F238E27FC236}">
              <a16:creationId xmlns:a16="http://schemas.microsoft.com/office/drawing/2014/main" xmlns="" id="{00000000-0008-0000-2100-0000CF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 name="120 CuadroTexto">
          <a:extLst>
            <a:ext uri="{FF2B5EF4-FFF2-40B4-BE49-F238E27FC236}">
              <a16:creationId xmlns:a16="http://schemas.microsoft.com/office/drawing/2014/main" xmlns="" id="{00000000-0008-0000-2100-0000D0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 name="121 CuadroTexto">
          <a:extLst>
            <a:ext uri="{FF2B5EF4-FFF2-40B4-BE49-F238E27FC236}">
              <a16:creationId xmlns:a16="http://schemas.microsoft.com/office/drawing/2014/main" xmlns="" id="{00000000-0008-0000-2100-0000D1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 name="122 CuadroTexto">
          <a:extLst>
            <a:ext uri="{FF2B5EF4-FFF2-40B4-BE49-F238E27FC236}">
              <a16:creationId xmlns:a16="http://schemas.microsoft.com/office/drawing/2014/main" xmlns="" id="{00000000-0008-0000-2100-0000D2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 name="123 CuadroTexto">
          <a:extLst>
            <a:ext uri="{FF2B5EF4-FFF2-40B4-BE49-F238E27FC236}">
              <a16:creationId xmlns:a16="http://schemas.microsoft.com/office/drawing/2014/main" xmlns="" id="{00000000-0008-0000-2100-0000D3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 name="124 CuadroTexto">
          <a:extLst>
            <a:ext uri="{FF2B5EF4-FFF2-40B4-BE49-F238E27FC236}">
              <a16:creationId xmlns:a16="http://schemas.microsoft.com/office/drawing/2014/main" xmlns="" id="{00000000-0008-0000-2100-0000D4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 name="125 CuadroTexto">
          <a:extLst>
            <a:ext uri="{FF2B5EF4-FFF2-40B4-BE49-F238E27FC236}">
              <a16:creationId xmlns:a16="http://schemas.microsoft.com/office/drawing/2014/main" xmlns="" id="{00000000-0008-0000-2100-0000D5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 name="143 CuadroTexto">
          <a:extLst>
            <a:ext uri="{FF2B5EF4-FFF2-40B4-BE49-F238E27FC236}">
              <a16:creationId xmlns:a16="http://schemas.microsoft.com/office/drawing/2014/main" xmlns="" id="{00000000-0008-0000-2100-0000D6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 name="144 CuadroTexto">
          <a:extLst>
            <a:ext uri="{FF2B5EF4-FFF2-40B4-BE49-F238E27FC236}">
              <a16:creationId xmlns:a16="http://schemas.microsoft.com/office/drawing/2014/main" xmlns="" id="{00000000-0008-0000-2100-0000D7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 name="145 CuadroTexto">
          <a:extLst>
            <a:ext uri="{FF2B5EF4-FFF2-40B4-BE49-F238E27FC236}">
              <a16:creationId xmlns:a16="http://schemas.microsoft.com/office/drawing/2014/main" xmlns="" id="{00000000-0008-0000-2100-0000D8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 name="146 CuadroTexto">
          <a:extLst>
            <a:ext uri="{FF2B5EF4-FFF2-40B4-BE49-F238E27FC236}">
              <a16:creationId xmlns:a16="http://schemas.microsoft.com/office/drawing/2014/main" xmlns="" id="{00000000-0008-0000-2100-0000D9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 name="147 CuadroTexto">
          <a:extLst>
            <a:ext uri="{FF2B5EF4-FFF2-40B4-BE49-F238E27FC236}">
              <a16:creationId xmlns:a16="http://schemas.microsoft.com/office/drawing/2014/main" xmlns="" id="{00000000-0008-0000-2100-0000DA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 name="148 CuadroTexto">
          <a:extLst>
            <a:ext uri="{FF2B5EF4-FFF2-40B4-BE49-F238E27FC236}">
              <a16:creationId xmlns:a16="http://schemas.microsoft.com/office/drawing/2014/main" xmlns="" id="{00000000-0008-0000-2100-0000DB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 name="149 CuadroTexto">
          <a:extLst>
            <a:ext uri="{FF2B5EF4-FFF2-40B4-BE49-F238E27FC236}">
              <a16:creationId xmlns:a16="http://schemas.microsoft.com/office/drawing/2014/main" xmlns="" id="{00000000-0008-0000-2100-0000DC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 name="150 CuadroTexto">
          <a:extLst>
            <a:ext uri="{FF2B5EF4-FFF2-40B4-BE49-F238E27FC236}">
              <a16:creationId xmlns:a16="http://schemas.microsoft.com/office/drawing/2014/main" xmlns="" id="{00000000-0008-0000-2100-0000DD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 name="151 CuadroTexto">
          <a:extLst>
            <a:ext uri="{FF2B5EF4-FFF2-40B4-BE49-F238E27FC236}">
              <a16:creationId xmlns:a16="http://schemas.microsoft.com/office/drawing/2014/main" xmlns="" id="{00000000-0008-0000-2100-0000DE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 name="152 CuadroTexto">
          <a:extLst>
            <a:ext uri="{FF2B5EF4-FFF2-40B4-BE49-F238E27FC236}">
              <a16:creationId xmlns:a16="http://schemas.microsoft.com/office/drawing/2014/main" xmlns="" id="{00000000-0008-0000-2100-0000DF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 name="153 CuadroTexto">
          <a:extLst>
            <a:ext uri="{FF2B5EF4-FFF2-40B4-BE49-F238E27FC236}">
              <a16:creationId xmlns:a16="http://schemas.microsoft.com/office/drawing/2014/main" xmlns="" id="{00000000-0008-0000-2100-0000E0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 name="154 CuadroTexto">
          <a:extLst>
            <a:ext uri="{FF2B5EF4-FFF2-40B4-BE49-F238E27FC236}">
              <a16:creationId xmlns:a16="http://schemas.microsoft.com/office/drawing/2014/main" xmlns="" id="{00000000-0008-0000-2100-0000E1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 name="155 CuadroTexto">
          <a:extLst>
            <a:ext uri="{FF2B5EF4-FFF2-40B4-BE49-F238E27FC236}">
              <a16:creationId xmlns:a16="http://schemas.microsoft.com/office/drawing/2014/main" xmlns="" id="{00000000-0008-0000-2100-0000E2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 name="156 CuadroTexto">
          <a:extLst>
            <a:ext uri="{FF2B5EF4-FFF2-40B4-BE49-F238E27FC236}">
              <a16:creationId xmlns:a16="http://schemas.microsoft.com/office/drawing/2014/main" xmlns="" id="{00000000-0008-0000-2100-0000E3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 name="157 CuadroTexto">
          <a:extLst>
            <a:ext uri="{FF2B5EF4-FFF2-40B4-BE49-F238E27FC236}">
              <a16:creationId xmlns:a16="http://schemas.microsoft.com/office/drawing/2014/main" xmlns="" id="{00000000-0008-0000-2100-0000E4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 name="158 CuadroTexto">
          <a:extLst>
            <a:ext uri="{FF2B5EF4-FFF2-40B4-BE49-F238E27FC236}">
              <a16:creationId xmlns:a16="http://schemas.microsoft.com/office/drawing/2014/main" xmlns="" id="{00000000-0008-0000-2100-0000E5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 name="159 CuadroTexto">
          <a:extLst>
            <a:ext uri="{FF2B5EF4-FFF2-40B4-BE49-F238E27FC236}">
              <a16:creationId xmlns:a16="http://schemas.microsoft.com/office/drawing/2014/main" xmlns="" id="{00000000-0008-0000-2100-0000E6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 name="160 CuadroTexto">
          <a:extLst>
            <a:ext uri="{FF2B5EF4-FFF2-40B4-BE49-F238E27FC236}">
              <a16:creationId xmlns:a16="http://schemas.microsoft.com/office/drawing/2014/main" xmlns="" id="{00000000-0008-0000-2100-0000E7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 name="161 CuadroTexto">
          <a:extLst>
            <a:ext uri="{FF2B5EF4-FFF2-40B4-BE49-F238E27FC236}">
              <a16:creationId xmlns:a16="http://schemas.microsoft.com/office/drawing/2014/main" xmlns="" id="{00000000-0008-0000-2100-0000E8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 name="162 CuadroTexto">
          <a:extLst>
            <a:ext uri="{FF2B5EF4-FFF2-40B4-BE49-F238E27FC236}">
              <a16:creationId xmlns:a16="http://schemas.microsoft.com/office/drawing/2014/main" xmlns="" id="{00000000-0008-0000-2100-0000E9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 name="163 CuadroTexto">
          <a:extLst>
            <a:ext uri="{FF2B5EF4-FFF2-40B4-BE49-F238E27FC236}">
              <a16:creationId xmlns:a16="http://schemas.microsoft.com/office/drawing/2014/main" xmlns="" id="{00000000-0008-0000-2100-0000EA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 name="164 CuadroTexto">
          <a:extLst>
            <a:ext uri="{FF2B5EF4-FFF2-40B4-BE49-F238E27FC236}">
              <a16:creationId xmlns:a16="http://schemas.microsoft.com/office/drawing/2014/main" xmlns="" id="{00000000-0008-0000-2100-0000EB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 name="165 CuadroTexto">
          <a:extLst>
            <a:ext uri="{FF2B5EF4-FFF2-40B4-BE49-F238E27FC236}">
              <a16:creationId xmlns:a16="http://schemas.microsoft.com/office/drawing/2014/main" xmlns="" id="{00000000-0008-0000-2100-0000EC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 name="166 CuadroTexto">
          <a:extLst>
            <a:ext uri="{FF2B5EF4-FFF2-40B4-BE49-F238E27FC236}">
              <a16:creationId xmlns:a16="http://schemas.microsoft.com/office/drawing/2014/main" xmlns="" id="{00000000-0008-0000-2100-0000ED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 name="167 CuadroTexto">
          <a:extLst>
            <a:ext uri="{FF2B5EF4-FFF2-40B4-BE49-F238E27FC236}">
              <a16:creationId xmlns:a16="http://schemas.microsoft.com/office/drawing/2014/main" xmlns="" id="{00000000-0008-0000-2100-0000EE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 name="168 CuadroTexto">
          <a:extLst>
            <a:ext uri="{FF2B5EF4-FFF2-40B4-BE49-F238E27FC236}">
              <a16:creationId xmlns:a16="http://schemas.microsoft.com/office/drawing/2014/main" xmlns="" id="{00000000-0008-0000-2100-0000EF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 name="169 CuadroTexto">
          <a:extLst>
            <a:ext uri="{FF2B5EF4-FFF2-40B4-BE49-F238E27FC236}">
              <a16:creationId xmlns:a16="http://schemas.microsoft.com/office/drawing/2014/main" xmlns="" id="{00000000-0008-0000-2100-0000F0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 name="170 CuadroTexto">
          <a:extLst>
            <a:ext uri="{FF2B5EF4-FFF2-40B4-BE49-F238E27FC236}">
              <a16:creationId xmlns:a16="http://schemas.microsoft.com/office/drawing/2014/main" xmlns="" id="{00000000-0008-0000-2100-0000F1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 name="171 CuadroTexto">
          <a:extLst>
            <a:ext uri="{FF2B5EF4-FFF2-40B4-BE49-F238E27FC236}">
              <a16:creationId xmlns:a16="http://schemas.microsoft.com/office/drawing/2014/main" xmlns="" id="{00000000-0008-0000-2100-0000F2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 name="172 CuadroTexto">
          <a:extLst>
            <a:ext uri="{FF2B5EF4-FFF2-40B4-BE49-F238E27FC236}">
              <a16:creationId xmlns:a16="http://schemas.microsoft.com/office/drawing/2014/main" xmlns="" id="{00000000-0008-0000-2100-0000F3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0" name="173 CuadroTexto">
          <a:extLst>
            <a:ext uri="{FF2B5EF4-FFF2-40B4-BE49-F238E27FC236}">
              <a16:creationId xmlns:a16="http://schemas.microsoft.com/office/drawing/2014/main" xmlns="" id="{00000000-0008-0000-2100-0000F4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1" name="174 CuadroTexto">
          <a:extLst>
            <a:ext uri="{FF2B5EF4-FFF2-40B4-BE49-F238E27FC236}">
              <a16:creationId xmlns:a16="http://schemas.microsoft.com/office/drawing/2014/main" xmlns="" id="{00000000-0008-0000-2100-0000F5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2" name="175 CuadroTexto">
          <a:extLst>
            <a:ext uri="{FF2B5EF4-FFF2-40B4-BE49-F238E27FC236}">
              <a16:creationId xmlns:a16="http://schemas.microsoft.com/office/drawing/2014/main" xmlns="" id="{00000000-0008-0000-2100-0000F6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3" name="176 CuadroTexto">
          <a:extLst>
            <a:ext uri="{FF2B5EF4-FFF2-40B4-BE49-F238E27FC236}">
              <a16:creationId xmlns:a16="http://schemas.microsoft.com/office/drawing/2014/main" xmlns="" id="{00000000-0008-0000-2100-0000F7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4" name="177 CuadroTexto">
          <a:extLst>
            <a:ext uri="{FF2B5EF4-FFF2-40B4-BE49-F238E27FC236}">
              <a16:creationId xmlns:a16="http://schemas.microsoft.com/office/drawing/2014/main" xmlns="" id="{00000000-0008-0000-2100-0000F8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5" name="178 CuadroTexto">
          <a:extLst>
            <a:ext uri="{FF2B5EF4-FFF2-40B4-BE49-F238E27FC236}">
              <a16:creationId xmlns:a16="http://schemas.microsoft.com/office/drawing/2014/main" xmlns="" id="{00000000-0008-0000-2100-0000F9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6" name="179 CuadroTexto">
          <a:extLst>
            <a:ext uri="{FF2B5EF4-FFF2-40B4-BE49-F238E27FC236}">
              <a16:creationId xmlns:a16="http://schemas.microsoft.com/office/drawing/2014/main" xmlns="" id="{00000000-0008-0000-2100-0000FA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7" name="180 CuadroTexto">
          <a:extLst>
            <a:ext uri="{FF2B5EF4-FFF2-40B4-BE49-F238E27FC236}">
              <a16:creationId xmlns:a16="http://schemas.microsoft.com/office/drawing/2014/main" xmlns="" id="{00000000-0008-0000-2100-0000FB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8" name="181 CuadroTexto">
          <a:extLst>
            <a:ext uri="{FF2B5EF4-FFF2-40B4-BE49-F238E27FC236}">
              <a16:creationId xmlns:a16="http://schemas.microsoft.com/office/drawing/2014/main" xmlns="" id="{00000000-0008-0000-2100-0000FC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9" name="182 CuadroTexto">
          <a:extLst>
            <a:ext uri="{FF2B5EF4-FFF2-40B4-BE49-F238E27FC236}">
              <a16:creationId xmlns:a16="http://schemas.microsoft.com/office/drawing/2014/main" xmlns="" id="{00000000-0008-0000-2100-0000FD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0" name="183 CuadroTexto">
          <a:extLst>
            <a:ext uri="{FF2B5EF4-FFF2-40B4-BE49-F238E27FC236}">
              <a16:creationId xmlns:a16="http://schemas.microsoft.com/office/drawing/2014/main" xmlns="" id="{00000000-0008-0000-2100-0000FE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1" name="184 CuadroTexto">
          <a:extLst>
            <a:ext uri="{FF2B5EF4-FFF2-40B4-BE49-F238E27FC236}">
              <a16:creationId xmlns:a16="http://schemas.microsoft.com/office/drawing/2014/main" xmlns="" id="{00000000-0008-0000-2100-0000FF0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 name="185 CuadroTexto">
          <a:extLst>
            <a:ext uri="{FF2B5EF4-FFF2-40B4-BE49-F238E27FC236}">
              <a16:creationId xmlns:a16="http://schemas.microsoft.com/office/drawing/2014/main" xmlns="" id="{00000000-0008-0000-2100-00000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 name="186 CuadroTexto">
          <a:extLst>
            <a:ext uri="{FF2B5EF4-FFF2-40B4-BE49-F238E27FC236}">
              <a16:creationId xmlns:a16="http://schemas.microsoft.com/office/drawing/2014/main" xmlns="" id="{00000000-0008-0000-2100-00000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 name="187 CuadroTexto">
          <a:extLst>
            <a:ext uri="{FF2B5EF4-FFF2-40B4-BE49-F238E27FC236}">
              <a16:creationId xmlns:a16="http://schemas.microsoft.com/office/drawing/2014/main" xmlns="" id="{00000000-0008-0000-2100-00000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 name="188 CuadroTexto">
          <a:extLst>
            <a:ext uri="{FF2B5EF4-FFF2-40B4-BE49-F238E27FC236}">
              <a16:creationId xmlns:a16="http://schemas.microsoft.com/office/drawing/2014/main" xmlns="" id="{00000000-0008-0000-2100-00000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 name="189 CuadroTexto">
          <a:extLst>
            <a:ext uri="{FF2B5EF4-FFF2-40B4-BE49-F238E27FC236}">
              <a16:creationId xmlns:a16="http://schemas.microsoft.com/office/drawing/2014/main" xmlns="" id="{00000000-0008-0000-2100-00000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 name="190 CuadroTexto">
          <a:extLst>
            <a:ext uri="{FF2B5EF4-FFF2-40B4-BE49-F238E27FC236}">
              <a16:creationId xmlns:a16="http://schemas.microsoft.com/office/drawing/2014/main" xmlns="" id="{00000000-0008-0000-2100-00000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 name="191 CuadroTexto">
          <a:extLst>
            <a:ext uri="{FF2B5EF4-FFF2-40B4-BE49-F238E27FC236}">
              <a16:creationId xmlns:a16="http://schemas.microsoft.com/office/drawing/2014/main" xmlns="" id="{00000000-0008-0000-2100-00000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 name="192 CuadroTexto">
          <a:extLst>
            <a:ext uri="{FF2B5EF4-FFF2-40B4-BE49-F238E27FC236}">
              <a16:creationId xmlns:a16="http://schemas.microsoft.com/office/drawing/2014/main" xmlns="" id="{00000000-0008-0000-2100-00000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 name="193 CuadroTexto">
          <a:extLst>
            <a:ext uri="{FF2B5EF4-FFF2-40B4-BE49-F238E27FC236}">
              <a16:creationId xmlns:a16="http://schemas.microsoft.com/office/drawing/2014/main" xmlns="" id="{00000000-0008-0000-2100-00000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 name="194 CuadroTexto">
          <a:extLst>
            <a:ext uri="{FF2B5EF4-FFF2-40B4-BE49-F238E27FC236}">
              <a16:creationId xmlns:a16="http://schemas.microsoft.com/office/drawing/2014/main" xmlns="" id="{00000000-0008-0000-2100-00000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 name="195 CuadroTexto">
          <a:extLst>
            <a:ext uri="{FF2B5EF4-FFF2-40B4-BE49-F238E27FC236}">
              <a16:creationId xmlns:a16="http://schemas.microsoft.com/office/drawing/2014/main" xmlns="" id="{00000000-0008-0000-2100-00000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 name="196 CuadroTexto">
          <a:extLst>
            <a:ext uri="{FF2B5EF4-FFF2-40B4-BE49-F238E27FC236}">
              <a16:creationId xmlns:a16="http://schemas.microsoft.com/office/drawing/2014/main" xmlns="" id="{00000000-0008-0000-2100-00000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 name="197 CuadroTexto">
          <a:extLst>
            <a:ext uri="{FF2B5EF4-FFF2-40B4-BE49-F238E27FC236}">
              <a16:creationId xmlns:a16="http://schemas.microsoft.com/office/drawing/2014/main" xmlns="" id="{00000000-0008-0000-2100-00000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 name="198 CuadroTexto">
          <a:extLst>
            <a:ext uri="{FF2B5EF4-FFF2-40B4-BE49-F238E27FC236}">
              <a16:creationId xmlns:a16="http://schemas.microsoft.com/office/drawing/2014/main" xmlns="" id="{00000000-0008-0000-2100-00000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 name="199 CuadroTexto">
          <a:extLst>
            <a:ext uri="{FF2B5EF4-FFF2-40B4-BE49-F238E27FC236}">
              <a16:creationId xmlns:a16="http://schemas.microsoft.com/office/drawing/2014/main" xmlns="" id="{00000000-0008-0000-2100-00000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 name="200 CuadroTexto">
          <a:extLst>
            <a:ext uri="{FF2B5EF4-FFF2-40B4-BE49-F238E27FC236}">
              <a16:creationId xmlns:a16="http://schemas.microsoft.com/office/drawing/2014/main" xmlns="" id="{00000000-0008-0000-2100-00000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 name="201 CuadroTexto">
          <a:extLst>
            <a:ext uri="{FF2B5EF4-FFF2-40B4-BE49-F238E27FC236}">
              <a16:creationId xmlns:a16="http://schemas.microsoft.com/office/drawing/2014/main" xmlns="" id="{00000000-0008-0000-2100-00001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 name="202 CuadroTexto">
          <a:extLst>
            <a:ext uri="{FF2B5EF4-FFF2-40B4-BE49-F238E27FC236}">
              <a16:creationId xmlns:a16="http://schemas.microsoft.com/office/drawing/2014/main" xmlns="" id="{00000000-0008-0000-2100-00001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 name="203 CuadroTexto">
          <a:extLst>
            <a:ext uri="{FF2B5EF4-FFF2-40B4-BE49-F238E27FC236}">
              <a16:creationId xmlns:a16="http://schemas.microsoft.com/office/drawing/2014/main" xmlns="" id="{00000000-0008-0000-2100-00001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 name="204 CuadroTexto">
          <a:extLst>
            <a:ext uri="{FF2B5EF4-FFF2-40B4-BE49-F238E27FC236}">
              <a16:creationId xmlns:a16="http://schemas.microsoft.com/office/drawing/2014/main" xmlns="" id="{00000000-0008-0000-2100-00001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 name="205 CuadroTexto">
          <a:extLst>
            <a:ext uri="{FF2B5EF4-FFF2-40B4-BE49-F238E27FC236}">
              <a16:creationId xmlns:a16="http://schemas.microsoft.com/office/drawing/2014/main" xmlns="" id="{00000000-0008-0000-2100-00001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 name="206 CuadroTexto">
          <a:extLst>
            <a:ext uri="{FF2B5EF4-FFF2-40B4-BE49-F238E27FC236}">
              <a16:creationId xmlns:a16="http://schemas.microsoft.com/office/drawing/2014/main" xmlns="" id="{00000000-0008-0000-2100-00001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 name="207 CuadroTexto">
          <a:extLst>
            <a:ext uri="{FF2B5EF4-FFF2-40B4-BE49-F238E27FC236}">
              <a16:creationId xmlns:a16="http://schemas.microsoft.com/office/drawing/2014/main" xmlns="" id="{00000000-0008-0000-2100-00001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 name="208 CuadroTexto">
          <a:extLst>
            <a:ext uri="{FF2B5EF4-FFF2-40B4-BE49-F238E27FC236}">
              <a16:creationId xmlns:a16="http://schemas.microsoft.com/office/drawing/2014/main" xmlns="" id="{00000000-0008-0000-2100-00001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 name="209 CuadroTexto">
          <a:extLst>
            <a:ext uri="{FF2B5EF4-FFF2-40B4-BE49-F238E27FC236}">
              <a16:creationId xmlns:a16="http://schemas.microsoft.com/office/drawing/2014/main" xmlns="" id="{00000000-0008-0000-2100-00001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 name="210 CuadroTexto">
          <a:extLst>
            <a:ext uri="{FF2B5EF4-FFF2-40B4-BE49-F238E27FC236}">
              <a16:creationId xmlns:a16="http://schemas.microsoft.com/office/drawing/2014/main" xmlns="" id="{00000000-0008-0000-2100-00001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 name="211 CuadroTexto">
          <a:extLst>
            <a:ext uri="{FF2B5EF4-FFF2-40B4-BE49-F238E27FC236}">
              <a16:creationId xmlns:a16="http://schemas.microsoft.com/office/drawing/2014/main" xmlns="" id="{00000000-0008-0000-2100-00001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 name="212 CuadroTexto">
          <a:extLst>
            <a:ext uri="{FF2B5EF4-FFF2-40B4-BE49-F238E27FC236}">
              <a16:creationId xmlns:a16="http://schemas.microsoft.com/office/drawing/2014/main" xmlns="" id="{00000000-0008-0000-2100-00001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 name="213 CuadroTexto">
          <a:extLst>
            <a:ext uri="{FF2B5EF4-FFF2-40B4-BE49-F238E27FC236}">
              <a16:creationId xmlns:a16="http://schemas.microsoft.com/office/drawing/2014/main" xmlns="" id="{00000000-0008-0000-2100-00001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 name="214 CuadroTexto">
          <a:extLst>
            <a:ext uri="{FF2B5EF4-FFF2-40B4-BE49-F238E27FC236}">
              <a16:creationId xmlns:a16="http://schemas.microsoft.com/office/drawing/2014/main" xmlns="" id="{00000000-0008-0000-2100-00001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 name="215 CuadroTexto">
          <a:extLst>
            <a:ext uri="{FF2B5EF4-FFF2-40B4-BE49-F238E27FC236}">
              <a16:creationId xmlns:a16="http://schemas.microsoft.com/office/drawing/2014/main" xmlns="" id="{00000000-0008-0000-2100-00001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 name="216 CuadroTexto">
          <a:extLst>
            <a:ext uri="{FF2B5EF4-FFF2-40B4-BE49-F238E27FC236}">
              <a16:creationId xmlns:a16="http://schemas.microsoft.com/office/drawing/2014/main" xmlns="" id="{00000000-0008-0000-2100-00001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4" name="217 CuadroTexto">
          <a:extLst>
            <a:ext uri="{FF2B5EF4-FFF2-40B4-BE49-F238E27FC236}">
              <a16:creationId xmlns:a16="http://schemas.microsoft.com/office/drawing/2014/main" xmlns="" id="{00000000-0008-0000-2100-00002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 name="218 CuadroTexto">
          <a:extLst>
            <a:ext uri="{FF2B5EF4-FFF2-40B4-BE49-F238E27FC236}">
              <a16:creationId xmlns:a16="http://schemas.microsoft.com/office/drawing/2014/main" xmlns="" id="{00000000-0008-0000-2100-00002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 name="219 CuadroTexto">
          <a:extLst>
            <a:ext uri="{FF2B5EF4-FFF2-40B4-BE49-F238E27FC236}">
              <a16:creationId xmlns:a16="http://schemas.microsoft.com/office/drawing/2014/main" xmlns="" id="{00000000-0008-0000-2100-00002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 name="220 CuadroTexto">
          <a:extLst>
            <a:ext uri="{FF2B5EF4-FFF2-40B4-BE49-F238E27FC236}">
              <a16:creationId xmlns:a16="http://schemas.microsoft.com/office/drawing/2014/main" xmlns="" id="{00000000-0008-0000-2100-00002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 name="221 CuadroTexto">
          <a:extLst>
            <a:ext uri="{FF2B5EF4-FFF2-40B4-BE49-F238E27FC236}">
              <a16:creationId xmlns:a16="http://schemas.microsoft.com/office/drawing/2014/main" xmlns="" id="{00000000-0008-0000-2100-00002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 name="222 CuadroTexto">
          <a:extLst>
            <a:ext uri="{FF2B5EF4-FFF2-40B4-BE49-F238E27FC236}">
              <a16:creationId xmlns:a16="http://schemas.microsoft.com/office/drawing/2014/main" xmlns="" id="{00000000-0008-0000-2100-00002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 name="223 CuadroTexto">
          <a:extLst>
            <a:ext uri="{FF2B5EF4-FFF2-40B4-BE49-F238E27FC236}">
              <a16:creationId xmlns:a16="http://schemas.microsoft.com/office/drawing/2014/main" xmlns="" id="{00000000-0008-0000-2100-00002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 name="224 CuadroTexto">
          <a:extLst>
            <a:ext uri="{FF2B5EF4-FFF2-40B4-BE49-F238E27FC236}">
              <a16:creationId xmlns:a16="http://schemas.microsoft.com/office/drawing/2014/main" xmlns="" id="{00000000-0008-0000-2100-00002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 name="225 CuadroTexto">
          <a:extLst>
            <a:ext uri="{FF2B5EF4-FFF2-40B4-BE49-F238E27FC236}">
              <a16:creationId xmlns:a16="http://schemas.microsoft.com/office/drawing/2014/main" xmlns="" id="{00000000-0008-0000-2100-00002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 name="226 CuadroTexto">
          <a:extLst>
            <a:ext uri="{FF2B5EF4-FFF2-40B4-BE49-F238E27FC236}">
              <a16:creationId xmlns:a16="http://schemas.microsoft.com/office/drawing/2014/main" xmlns="" id="{00000000-0008-0000-2100-00002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 name="227 CuadroTexto">
          <a:extLst>
            <a:ext uri="{FF2B5EF4-FFF2-40B4-BE49-F238E27FC236}">
              <a16:creationId xmlns:a16="http://schemas.microsoft.com/office/drawing/2014/main" xmlns="" id="{00000000-0008-0000-2100-00002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 name="228 CuadroTexto">
          <a:extLst>
            <a:ext uri="{FF2B5EF4-FFF2-40B4-BE49-F238E27FC236}">
              <a16:creationId xmlns:a16="http://schemas.microsoft.com/office/drawing/2014/main" xmlns="" id="{00000000-0008-0000-2100-00002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 name="229 CuadroTexto">
          <a:extLst>
            <a:ext uri="{FF2B5EF4-FFF2-40B4-BE49-F238E27FC236}">
              <a16:creationId xmlns:a16="http://schemas.microsoft.com/office/drawing/2014/main" xmlns="" id="{00000000-0008-0000-2100-00002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 name="230 CuadroTexto">
          <a:extLst>
            <a:ext uri="{FF2B5EF4-FFF2-40B4-BE49-F238E27FC236}">
              <a16:creationId xmlns:a16="http://schemas.microsoft.com/office/drawing/2014/main" xmlns="" id="{00000000-0008-0000-2100-00002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 name="231 CuadroTexto">
          <a:extLst>
            <a:ext uri="{FF2B5EF4-FFF2-40B4-BE49-F238E27FC236}">
              <a16:creationId xmlns:a16="http://schemas.microsoft.com/office/drawing/2014/main" xmlns="" id="{00000000-0008-0000-2100-00002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 name="232 CuadroTexto">
          <a:extLst>
            <a:ext uri="{FF2B5EF4-FFF2-40B4-BE49-F238E27FC236}">
              <a16:creationId xmlns:a16="http://schemas.microsoft.com/office/drawing/2014/main" xmlns="" id="{00000000-0008-0000-2100-00002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 name="233 CuadroTexto">
          <a:extLst>
            <a:ext uri="{FF2B5EF4-FFF2-40B4-BE49-F238E27FC236}">
              <a16:creationId xmlns:a16="http://schemas.microsoft.com/office/drawing/2014/main" xmlns="" id="{00000000-0008-0000-2100-00003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1" name="234 CuadroTexto">
          <a:extLst>
            <a:ext uri="{FF2B5EF4-FFF2-40B4-BE49-F238E27FC236}">
              <a16:creationId xmlns:a16="http://schemas.microsoft.com/office/drawing/2014/main" xmlns="" id="{00000000-0008-0000-2100-00003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2" name="235 CuadroTexto">
          <a:extLst>
            <a:ext uri="{FF2B5EF4-FFF2-40B4-BE49-F238E27FC236}">
              <a16:creationId xmlns:a16="http://schemas.microsoft.com/office/drawing/2014/main" xmlns="" id="{00000000-0008-0000-2100-00003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3" name="236 CuadroTexto">
          <a:extLst>
            <a:ext uri="{FF2B5EF4-FFF2-40B4-BE49-F238E27FC236}">
              <a16:creationId xmlns:a16="http://schemas.microsoft.com/office/drawing/2014/main" xmlns="" id="{00000000-0008-0000-2100-00003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4" name="237 CuadroTexto">
          <a:extLst>
            <a:ext uri="{FF2B5EF4-FFF2-40B4-BE49-F238E27FC236}">
              <a16:creationId xmlns:a16="http://schemas.microsoft.com/office/drawing/2014/main" xmlns="" id="{00000000-0008-0000-2100-00003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5" name="238 CuadroTexto">
          <a:extLst>
            <a:ext uri="{FF2B5EF4-FFF2-40B4-BE49-F238E27FC236}">
              <a16:creationId xmlns:a16="http://schemas.microsoft.com/office/drawing/2014/main" xmlns="" id="{00000000-0008-0000-2100-00003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6" name="239 CuadroTexto">
          <a:extLst>
            <a:ext uri="{FF2B5EF4-FFF2-40B4-BE49-F238E27FC236}">
              <a16:creationId xmlns:a16="http://schemas.microsoft.com/office/drawing/2014/main" xmlns="" id="{00000000-0008-0000-2100-00003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7" name="240 CuadroTexto">
          <a:extLst>
            <a:ext uri="{FF2B5EF4-FFF2-40B4-BE49-F238E27FC236}">
              <a16:creationId xmlns:a16="http://schemas.microsoft.com/office/drawing/2014/main" xmlns="" id="{00000000-0008-0000-2100-00003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8" name="241 CuadroTexto">
          <a:extLst>
            <a:ext uri="{FF2B5EF4-FFF2-40B4-BE49-F238E27FC236}">
              <a16:creationId xmlns:a16="http://schemas.microsoft.com/office/drawing/2014/main" xmlns="" id="{00000000-0008-0000-2100-00003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9" name="242 CuadroTexto">
          <a:extLst>
            <a:ext uri="{FF2B5EF4-FFF2-40B4-BE49-F238E27FC236}">
              <a16:creationId xmlns:a16="http://schemas.microsoft.com/office/drawing/2014/main" xmlns="" id="{00000000-0008-0000-2100-00003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0" name="243 CuadroTexto">
          <a:extLst>
            <a:ext uri="{FF2B5EF4-FFF2-40B4-BE49-F238E27FC236}">
              <a16:creationId xmlns:a16="http://schemas.microsoft.com/office/drawing/2014/main" xmlns="" id="{00000000-0008-0000-2100-00003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1" name="244 CuadroTexto">
          <a:extLst>
            <a:ext uri="{FF2B5EF4-FFF2-40B4-BE49-F238E27FC236}">
              <a16:creationId xmlns:a16="http://schemas.microsoft.com/office/drawing/2014/main" xmlns="" id="{00000000-0008-0000-2100-00003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2" name="245 CuadroTexto">
          <a:extLst>
            <a:ext uri="{FF2B5EF4-FFF2-40B4-BE49-F238E27FC236}">
              <a16:creationId xmlns:a16="http://schemas.microsoft.com/office/drawing/2014/main" xmlns="" id="{00000000-0008-0000-2100-00003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3" name="246 CuadroTexto">
          <a:extLst>
            <a:ext uri="{FF2B5EF4-FFF2-40B4-BE49-F238E27FC236}">
              <a16:creationId xmlns:a16="http://schemas.microsoft.com/office/drawing/2014/main" xmlns="" id="{00000000-0008-0000-2100-00003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4" name="247 CuadroTexto">
          <a:extLst>
            <a:ext uri="{FF2B5EF4-FFF2-40B4-BE49-F238E27FC236}">
              <a16:creationId xmlns:a16="http://schemas.microsoft.com/office/drawing/2014/main" xmlns="" id="{00000000-0008-0000-2100-00003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5" name="248 CuadroTexto">
          <a:extLst>
            <a:ext uri="{FF2B5EF4-FFF2-40B4-BE49-F238E27FC236}">
              <a16:creationId xmlns:a16="http://schemas.microsoft.com/office/drawing/2014/main" xmlns="" id="{00000000-0008-0000-2100-00003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6" name="249 CuadroTexto">
          <a:extLst>
            <a:ext uri="{FF2B5EF4-FFF2-40B4-BE49-F238E27FC236}">
              <a16:creationId xmlns:a16="http://schemas.microsoft.com/office/drawing/2014/main" xmlns="" id="{00000000-0008-0000-2100-00004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7" name="250 CuadroTexto">
          <a:extLst>
            <a:ext uri="{FF2B5EF4-FFF2-40B4-BE49-F238E27FC236}">
              <a16:creationId xmlns:a16="http://schemas.microsoft.com/office/drawing/2014/main" xmlns="" id="{00000000-0008-0000-2100-00004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8" name="251 CuadroTexto">
          <a:extLst>
            <a:ext uri="{FF2B5EF4-FFF2-40B4-BE49-F238E27FC236}">
              <a16:creationId xmlns:a16="http://schemas.microsoft.com/office/drawing/2014/main" xmlns="" id="{00000000-0008-0000-2100-00004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9" name="252 CuadroTexto">
          <a:extLst>
            <a:ext uri="{FF2B5EF4-FFF2-40B4-BE49-F238E27FC236}">
              <a16:creationId xmlns:a16="http://schemas.microsoft.com/office/drawing/2014/main" xmlns="" id="{00000000-0008-0000-2100-00004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0" name="253 CuadroTexto">
          <a:extLst>
            <a:ext uri="{FF2B5EF4-FFF2-40B4-BE49-F238E27FC236}">
              <a16:creationId xmlns:a16="http://schemas.microsoft.com/office/drawing/2014/main" xmlns="" id="{00000000-0008-0000-2100-00004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1" name="254 CuadroTexto">
          <a:extLst>
            <a:ext uri="{FF2B5EF4-FFF2-40B4-BE49-F238E27FC236}">
              <a16:creationId xmlns:a16="http://schemas.microsoft.com/office/drawing/2014/main" xmlns="" id="{00000000-0008-0000-2100-00004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2" name="255 CuadroTexto">
          <a:extLst>
            <a:ext uri="{FF2B5EF4-FFF2-40B4-BE49-F238E27FC236}">
              <a16:creationId xmlns:a16="http://schemas.microsoft.com/office/drawing/2014/main" xmlns="" id="{00000000-0008-0000-2100-00004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3" name="256 CuadroTexto">
          <a:extLst>
            <a:ext uri="{FF2B5EF4-FFF2-40B4-BE49-F238E27FC236}">
              <a16:creationId xmlns:a16="http://schemas.microsoft.com/office/drawing/2014/main" xmlns="" id="{00000000-0008-0000-2100-00004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4" name="257 CuadroTexto">
          <a:extLst>
            <a:ext uri="{FF2B5EF4-FFF2-40B4-BE49-F238E27FC236}">
              <a16:creationId xmlns:a16="http://schemas.microsoft.com/office/drawing/2014/main" xmlns="" id="{00000000-0008-0000-2100-00004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5" name="258 CuadroTexto">
          <a:extLst>
            <a:ext uri="{FF2B5EF4-FFF2-40B4-BE49-F238E27FC236}">
              <a16:creationId xmlns:a16="http://schemas.microsoft.com/office/drawing/2014/main" xmlns="" id="{00000000-0008-0000-2100-00004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6" name="259 CuadroTexto">
          <a:extLst>
            <a:ext uri="{FF2B5EF4-FFF2-40B4-BE49-F238E27FC236}">
              <a16:creationId xmlns:a16="http://schemas.microsoft.com/office/drawing/2014/main" xmlns="" id="{00000000-0008-0000-2100-00004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7" name="260 CuadroTexto">
          <a:extLst>
            <a:ext uri="{FF2B5EF4-FFF2-40B4-BE49-F238E27FC236}">
              <a16:creationId xmlns:a16="http://schemas.microsoft.com/office/drawing/2014/main" xmlns="" id="{00000000-0008-0000-2100-00004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8" name="261 CuadroTexto">
          <a:extLst>
            <a:ext uri="{FF2B5EF4-FFF2-40B4-BE49-F238E27FC236}">
              <a16:creationId xmlns:a16="http://schemas.microsoft.com/office/drawing/2014/main" xmlns="" id="{00000000-0008-0000-2100-00004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9" name="262 CuadroTexto">
          <a:extLst>
            <a:ext uri="{FF2B5EF4-FFF2-40B4-BE49-F238E27FC236}">
              <a16:creationId xmlns:a16="http://schemas.microsoft.com/office/drawing/2014/main" xmlns="" id="{00000000-0008-0000-2100-00004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0" name="263 CuadroTexto">
          <a:extLst>
            <a:ext uri="{FF2B5EF4-FFF2-40B4-BE49-F238E27FC236}">
              <a16:creationId xmlns:a16="http://schemas.microsoft.com/office/drawing/2014/main" xmlns="" id="{00000000-0008-0000-2100-00004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1" name="264 CuadroTexto">
          <a:extLst>
            <a:ext uri="{FF2B5EF4-FFF2-40B4-BE49-F238E27FC236}">
              <a16:creationId xmlns:a16="http://schemas.microsoft.com/office/drawing/2014/main" xmlns="" id="{00000000-0008-0000-2100-00004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2" name="265 CuadroTexto">
          <a:extLst>
            <a:ext uri="{FF2B5EF4-FFF2-40B4-BE49-F238E27FC236}">
              <a16:creationId xmlns:a16="http://schemas.microsoft.com/office/drawing/2014/main" xmlns="" id="{00000000-0008-0000-2100-00005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3" name="266 CuadroTexto">
          <a:extLst>
            <a:ext uri="{FF2B5EF4-FFF2-40B4-BE49-F238E27FC236}">
              <a16:creationId xmlns:a16="http://schemas.microsoft.com/office/drawing/2014/main" xmlns="" id="{00000000-0008-0000-2100-00005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4" name="267 CuadroTexto">
          <a:extLst>
            <a:ext uri="{FF2B5EF4-FFF2-40B4-BE49-F238E27FC236}">
              <a16:creationId xmlns:a16="http://schemas.microsoft.com/office/drawing/2014/main" xmlns="" id="{00000000-0008-0000-2100-00005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5" name="268 CuadroTexto">
          <a:extLst>
            <a:ext uri="{FF2B5EF4-FFF2-40B4-BE49-F238E27FC236}">
              <a16:creationId xmlns:a16="http://schemas.microsoft.com/office/drawing/2014/main" xmlns="" id="{00000000-0008-0000-2100-00005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6" name="269 CuadroTexto">
          <a:extLst>
            <a:ext uri="{FF2B5EF4-FFF2-40B4-BE49-F238E27FC236}">
              <a16:creationId xmlns:a16="http://schemas.microsoft.com/office/drawing/2014/main" xmlns="" id="{00000000-0008-0000-2100-00005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7" name="270 CuadroTexto">
          <a:extLst>
            <a:ext uri="{FF2B5EF4-FFF2-40B4-BE49-F238E27FC236}">
              <a16:creationId xmlns:a16="http://schemas.microsoft.com/office/drawing/2014/main" xmlns="" id="{00000000-0008-0000-2100-00005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8" name="271 CuadroTexto">
          <a:extLst>
            <a:ext uri="{FF2B5EF4-FFF2-40B4-BE49-F238E27FC236}">
              <a16:creationId xmlns:a16="http://schemas.microsoft.com/office/drawing/2014/main" xmlns="" id="{00000000-0008-0000-2100-00005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9" name="272 CuadroTexto">
          <a:extLst>
            <a:ext uri="{FF2B5EF4-FFF2-40B4-BE49-F238E27FC236}">
              <a16:creationId xmlns:a16="http://schemas.microsoft.com/office/drawing/2014/main" xmlns="" id="{00000000-0008-0000-2100-00005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0" name="273 CuadroTexto">
          <a:extLst>
            <a:ext uri="{FF2B5EF4-FFF2-40B4-BE49-F238E27FC236}">
              <a16:creationId xmlns:a16="http://schemas.microsoft.com/office/drawing/2014/main" xmlns="" id="{00000000-0008-0000-2100-00005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1" name="274 CuadroTexto">
          <a:extLst>
            <a:ext uri="{FF2B5EF4-FFF2-40B4-BE49-F238E27FC236}">
              <a16:creationId xmlns:a16="http://schemas.microsoft.com/office/drawing/2014/main" xmlns="" id="{00000000-0008-0000-2100-00005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2" name="275 CuadroTexto">
          <a:extLst>
            <a:ext uri="{FF2B5EF4-FFF2-40B4-BE49-F238E27FC236}">
              <a16:creationId xmlns:a16="http://schemas.microsoft.com/office/drawing/2014/main" xmlns="" id="{00000000-0008-0000-2100-00005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3" name="276 CuadroTexto">
          <a:extLst>
            <a:ext uri="{FF2B5EF4-FFF2-40B4-BE49-F238E27FC236}">
              <a16:creationId xmlns:a16="http://schemas.microsoft.com/office/drawing/2014/main" xmlns="" id="{00000000-0008-0000-2100-00005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4" name="277 CuadroTexto">
          <a:extLst>
            <a:ext uri="{FF2B5EF4-FFF2-40B4-BE49-F238E27FC236}">
              <a16:creationId xmlns:a16="http://schemas.microsoft.com/office/drawing/2014/main" xmlns="" id="{00000000-0008-0000-2100-00005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5" name="278 CuadroTexto">
          <a:extLst>
            <a:ext uri="{FF2B5EF4-FFF2-40B4-BE49-F238E27FC236}">
              <a16:creationId xmlns:a16="http://schemas.microsoft.com/office/drawing/2014/main" xmlns="" id="{00000000-0008-0000-2100-00005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6" name="279 CuadroTexto">
          <a:extLst>
            <a:ext uri="{FF2B5EF4-FFF2-40B4-BE49-F238E27FC236}">
              <a16:creationId xmlns:a16="http://schemas.microsoft.com/office/drawing/2014/main" xmlns="" id="{00000000-0008-0000-2100-00005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7" name="280 CuadroTexto">
          <a:extLst>
            <a:ext uri="{FF2B5EF4-FFF2-40B4-BE49-F238E27FC236}">
              <a16:creationId xmlns:a16="http://schemas.microsoft.com/office/drawing/2014/main" xmlns="" id="{00000000-0008-0000-2100-00005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8" name="281 CuadroTexto">
          <a:extLst>
            <a:ext uri="{FF2B5EF4-FFF2-40B4-BE49-F238E27FC236}">
              <a16:creationId xmlns:a16="http://schemas.microsoft.com/office/drawing/2014/main" xmlns="" id="{00000000-0008-0000-2100-00006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9" name="282 CuadroTexto">
          <a:extLst>
            <a:ext uri="{FF2B5EF4-FFF2-40B4-BE49-F238E27FC236}">
              <a16:creationId xmlns:a16="http://schemas.microsoft.com/office/drawing/2014/main" xmlns="" id="{00000000-0008-0000-2100-00006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0" name="283 CuadroTexto">
          <a:extLst>
            <a:ext uri="{FF2B5EF4-FFF2-40B4-BE49-F238E27FC236}">
              <a16:creationId xmlns:a16="http://schemas.microsoft.com/office/drawing/2014/main" xmlns="" id="{00000000-0008-0000-2100-00006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1" name="284 CuadroTexto">
          <a:extLst>
            <a:ext uri="{FF2B5EF4-FFF2-40B4-BE49-F238E27FC236}">
              <a16:creationId xmlns:a16="http://schemas.microsoft.com/office/drawing/2014/main" xmlns="" id="{00000000-0008-0000-2100-00006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2" name="285 CuadroTexto">
          <a:extLst>
            <a:ext uri="{FF2B5EF4-FFF2-40B4-BE49-F238E27FC236}">
              <a16:creationId xmlns:a16="http://schemas.microsoft.com/office/drawing/2014/main" xmlns="" id="{00000000-0008-0000-2100-00006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3" name="286 CuadroTexto">
          <a:extLst>
            <a:ext uri="{FF2B5EF4-FFF2-40B4-BE49-F238E27FC236}">
              <a16:creationId xmlns:a16="http://schemas.microsoft.com/office/drawing/2014/main" xmlns="" id="{00000000-0008-0000-2100-00006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4" name="287 CuadroTexto">
          <a:extLst>
            <a:ext uri="{FF2B5EF4-FFF2-40B4-BE49-F238E27FC236}">
              <a16:creationId xmlns:a16="http://schemas.microsoft.com/office/drawing/2014/main" xmlns="" id="{00000000-0008-0000-2100-00006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5" name="288 CuadroTexto">
          <a:extLst>
            <a:ext uri="{FF2B5EF4-FFF2-40B4-BE49-F238E27FC236}">
              <a16:creationId xmlns:a16="http://schemas.microsoft.com/office/drawing/2014/main" xmlns="" id="{00000000-0008-0000-2100-00006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6" name="289 CuadroTexto">
          <a:extLst>
            <a:ext uri="{FF2B5EF4-FFF2-40B4-BE49-F238E27FC236}">
              <a16:creationId xmlns:a16="http://schemas.microsoft.com/office/drawing/2014/main" xmlns="" id="{00000000-0008-0000-2100-00006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7" name="290 CuadroTexto">
          <a:extLst>
            <a:ext uri="{FF2B5EF4-FFF2-40B4-BE49-F238E27FC236}">
              <a16:creationId xmlns:a16="http://schemas.microsoft.com/office/drawing/2014/main" xmlns="" id="{00000000-0008-0000-2100-00006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8" name="291 CuadroTexto">
          <a:extLst>
            <a:ext uri="{FF2B5EF4-FFF2-40B4-BE49-F238E27FC236}">
              <a16:creationId xmlns:a16="http://schemas.microsoft.com/office/drawing/2014/main" xmlns="" id="{00000000-0008-0000-2100-00006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9" name="292 CuadroTexto">
          <a:extLst>
            <a:ext uri="{FF2B5EF4-FFF2-40B4-BE49-F238E27FC236}">
              <a16:creationId xmlns:a16="http://schemas.microsoft.com/office/drawing/2014/main" xmlns="" id="{00000000-0008-0000-2100-00006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0" name="293 CuadroTexto">
          <a:extLst>
            <a:ext uri="{FF2B5EF4-FFF2-40B4-BE49-F238E27FC236}">
              <a16:creationId xmlns:a16="http://schemas.microsoft.com/office/drawing/2014/main" xmlns="" id="{00000000-0008-0000-2100-00006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1" name="294 CuadroTexto">
          <a:extLst>
            <a:ext uri="{FF2B5EF4-FFF2-40B4-BE49-F238E27FC236}">
              <a16:creationId xmlns:a16="http://schemas.microsoft.com/office/drawing/2014/main" xmlns="" id="{00000000-0008-0000-2100-00006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2" name="295 CuadroTexto">
          <a:extLst>
            <a:ext uri="{FF2B5EF4-FFF2-40B4-BE49-F238E27FC236}">
              <a16:creationId xmlns:a16="http://schemas.microsoft.com/office/drawing/2014/main" xmlns="" id="{00000000-0008-0000-2100-00006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3" name="296 CuadroTexto">
          <a:extLst>
            <a:ext uri="{FF2B5EF4-FFF2-40B4-BE49-F238E27FC236}">
              <a16:creationId xmlns:a16="http://schemas.microsoft.com/office/drawing/2014/main" xmlns="" id="{00000000-0008-0000-2100-00006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4" name="17 CuadroTexto">
          <a:extLst>
            <a:ext uri="{FF2B5EF4-FFF2-40B4-BE49-F238E27FC236}">
              <a16:creationId xmlns:a16="http://schemas.microsoft.com/office/drawing/2014/main" xmlns="" id="{00000000-0008-0000-2100-00007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5" name="90 CuadroTexto">
          <a:extLst>
            <a:ext uri="{FF2B5EF4-FFF2-40B4-BE49-F238E27FC236}">
              <a16:creationId xmlns:a16="http://schemas.microsoft.com/office/drawing/2014/main" xmlns="" id="{00000000-0008-0000-2100-00007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6" name="91 CuadroTexto">
          <a:extLst>
            <a:ext uri="{FF2B5EF4-FFF2-40B4-BE49-F238E27FC236}">
              <a16:creationId xmlns:a16="http://schemas.microsoft.com/office/drawing/2014/main" xmlns="" id="{00000000-0008-0000-2100-00007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7" name="92 CuadroTexto">
          <a:extLst>
            <a:ext uri="{FF2B5EF4-FFF2-40B4-BE49-F238E27FC236}">
              <a16:creationId xmlns:a16="http://schemas.microsoft.com/office/drawing/2014/main" xmlns="" id="{00000000-0008-0000-2100-00007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8" name="93 CuadroTexto">
          <a:extLst>
            <a:ext uri="{FF2B5EF4-FFF2-40B4-BE49-F238E27FC236}">
              <a16:creationId xmlns:a16="http://schemas.microsoft.com/office/drawing/2014/main" xmlns="" id="{00000000-0008-0000-2100-00007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9" name="94 CuadroTexto">
          <a:extLst>
            <a:ext uri="{FF2B5EF4-FFF2-40B4-BE49-F238E27FC236}">
              <a16:creationId xmlns:a16="http://schemas.microsoft.com/office/drawing/2014/main" xmlns="" id="{00000000-0008-0000-2100-00007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0" name="95 CuadroTexto">
          <a:extLst>
            <a:ext uri="{FF2B5EF4-FFF2-40B4-BE49-F238E27FC236}">
              <a16:creationId xmlns:a16="http://schemas.microsoft.com/office/drawing/2014/main" xmlns="" id="{00000000-0008-0000-2100-00007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1" name="96 CuadroTexto">
          <a:extLst>
            <a:ext uri="{FF2B5EF4-FFF2-40B4-BE49-F238E27FC236}">
              <a16:creationId xmlns:a16="http://schemas.microsoft.com/office/drawing/2014/main" xmlns="" id="{00000000-0008-0000-2100-00007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2" name="97 CuadroTexto">
          <a:extLst>
            <a:ext uri="{FF2B5EF4-FFF2-40B4-BE49-F238E27FC236}">
              <a16:creationId xmlns:a16="http://schemas.microsoft.com/office/drawing/2014/main" xmlns="" id="{00000000-0008-0000-2100-00007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3" name="98 CuadroTexto">
          <a:extLst>
            <a:ext uri="{FF2B5EF4-FFF2-40B4-BE49-F238E27FC236}">
              <a16:creationId xmlns:a16="http://schemas.microsoft.com/office/drawing/2014/main" xmlns="" id="{00000000-0008-0000-2100-00007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4" name="99 CuadroTexto">
          <a:extLst>
            <a:ext uri="{FF2B5EF4-FFF2-40B4-BE49-F238E27FC236}">
              <a16:creationId xmlns:a16="http://schemas.microsoft.com/office/drawing/2014/main" xmlns="" id="{00000000-0008-0000-2100-00007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5" name="100 CuadroTexto">
          <a:extLst>
            <a:ext uri="{FF2B5EF4-FFF2-40B4-BE49-F238E27FC236}">
              <a16:creationId xmlns:a16="http://schemas.microsoft.com/office/drawing/2014/main" xmlns="" id="{00000000-0008-0000-2100-00007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6" name="101 CuadroTexto">
          <a:extLst>
            <a:ext uri="{FF2B5EF4-FFF2-40B4-BE49-F238E27FC236}">
              <a16:creationId xmlns:a16="http://schemas.microsoft.com/office/drawing/2014/main" xmlns="" id="{00000000-0008-0000-2100-00007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7" name="118 CuadroTexto">
          <a:extLst>
            <a:ext uri="{FF2B5EF4-FFF2-40B4-BE49-F238E27FC236}">
              <a16:creationId xmlns:a16="http://schemas.microsoft.com/office/drawing/2014/main" xmlns="" id="{00000000-0008-0000-2100-00007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8" name="119 CuadroTexto">
          <a:extLst>
            <a:ext uri="{FF2B5EF4-FFF2-40B4-BE49-F238E27FC236}">
              <a16:creationId xmlns:a16="http://schemas.microsoft.com/office/drawing/2014/main" xmlns="" id="{00000000-0008-0000-2100-00007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9" name="120 CuadroTexto">
          <a:extLst>
            <a:ext uri="{FF2B5EF4-FFF2-40B4-BE49-F238E27FC236}">
              <a16:creationId xmlns:a16="http://schemas.microsoft.com/office/drawing/2014/main" xmlns="" id="{00000000-0008-0000-2100-00007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0" name="121 CuadroTexto">
          <a:extLst>
            <a:ext uri="{FF2B5EF4-FFF2-40B4-BE49-F238E27FC236}">
              <a16:creationId xmlns:a16="http://schemas.microsoft.com/office/drawing/2014/main" xmlns="" id="{00000000-0008-0000-2100-00008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1" name="122 CuadroTexto">
          <a:extLst>
            <a:ext uri="{FF2B5EF4-FFF2-40B4-BE49-F238E27FC236}">
              <a16:creationId xmlns:a16="http://schemas.microsoft.com/office/drawing/2014/main" xmlns="" id="{00000000-0008-0000-2100-00008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2" name="123 CuadroTexto">
          <a:extLst>
            <a:ext uri="{FF2B5EF4-FFF2-40B4-BE49-F238E27FC236}">
              <a16:creationId xmlns:a16="http://schemas.microsoft.com/office/drawing/2014/main" xmlns="" id="{00000000-0008-0000-2100-00008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3" name="124 CuadroTexto">
          <a:extLst>
            <a:ext uri="{FF2B5EF4-FFF2-40B4-BE49-F238E27FC236}">
              <a16:creationId xmlns:a16="http://schemas.microsoft.com/office/drawing/2014/main" xmlns="" id="{00000000-0008-0000-2100-00008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4" name="125 CuadroTexto">
          <a:extLst>
            <a:ext uri="{FF2B5EF4-FFF2-40B4-BE49-F238E27FC236}">
              <a16:creationId xmlns:a16="http://schemas.microsoft.com/office/drawing/2014/main" xmlns="" id="{00000000-0008-0000-2100-00008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5" name="143 CuadroTexto">
          <a:extLst>
            <a:ext uri="{FF2B5EF4-FFF2-40B4-BE49-F238E27FC236}">
              <a16:creationId xmlns:a16="http://schemas.microsoft.com/office/drawing/2014/main" xmlns="" id="{00000000-0008-0000-2100-00008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6" name="144 CuadroTexto">
          <a:extLst>
            <a:ext uri="{FF2B5EF4-FFF2-40B4-BE49-F238E27FC236}">
              <a16:creationId xmlns:a16="http://schemas.microsoft.com/office/drawing/2014/main" xmlns="" id="{00000000-0008-0000-2100-00008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7" name="145 CuadroTexto">
          <a:extLst>
            <a:ext uri="{FF2B5EF4-FFF2-40B4-BE49-F238E27FC236}">
              <a16:creationId xmlns:a16="http://schemas.microsoft.com/office/drawing/2014/main" xmlns="" id="{00000000-0008-0000-2100-00008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8" name="146 CuadroTexto">
          <a:extLst>
            <a:ext uri="{FF2B5EF4-FFF2-40B4-BE49-F238E27FC236}">
              <a16:creationId xmlns:a16="http://schemas.microsoft.com/office/drawing/2014/main" xmlns="" id="{00000000-0008-0000-2100-00008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9" name="147 CuadroTexto">
          <a:extLst>
            <a:ext uri="{FF2B5EF4-FFF2-40B4-BE49-F238E27FC236}">
              <a16:creationId xmlns:a16="http://schemas.microsoft.com/office/drawing/2014/main" xmlns="" id="{00000000-0008-0000-2100-00008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0" name="148 CuadroTexto">
          <a:extLst>
            <a:ext uri="{FF2B5EF4-FFF2-40B4-BE49-F238E27FC236}">
              <a16:creationId xmlns:a16="http://schemas.microsoft.com/office/drawing/2014/main" xmlns="" id="{00000000-0008-0000-2100-00008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1" name="149 CuadroTexto">
          <a:extLst>
            <a:ext uri="{FF2B5EF4-FFF2-40B4-BE49-F238E27FC236}">
              <a16:creationId xmlns:a16="http://schemas.microsoft.com/office/drawing/2014/main" xmlns="" id="{00000000-0008-0000-2100-00008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2" name="150 CuadroTexto">
          <a:extLst>
            <a:ext uri="{FF2B5EF4-FFF2-40B4-BE49-F238E27FC236}">
              <a16:creationId xmlns:a16="http://schemas.microsoft.com/office/drawing/2014/main" xmlns="" id="{00000000-0008-0000-2100-00008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3" name="151 CuadroTexto">
          <a:extLst>
            <a:ext uri="{FF2B5EF4-FFF2-40B4-BE49-F238E27FC236}">
              <a16:creationId xmlns:a16="http://schemas.microsoft.com/office/drawing/2014/main" xmlns="" id="{00000000-0008-0000-2100-00008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4" name="152 CuadroTexto">
          <a:extLst>
            <a:ext uri="{FF2B5EF4-FFF2-40B4-BE49-F238E27FC236}">
              <a16:creationId xmlns:a16="http://schemas.microsoft.com/office/drawing/2014/main" xmlns="" id="{00000000-0008-0000-2100-00008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5" name="153 CuadroTexto">
          <a:extLst>
            <a:ext uri="{FF2B5EF4-FFF2-40B4-BE49-F238E27FC236}">
              <a16:creationId xmlns:a16="http://schemas.microsoft.com/office/drawing/2014/main" xmlns="" id="{00000000-0008-0000-2100-00008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6" name="154 CuadroTexto">
          <a:extLst>
            <a:ext uri="{FF2B5EF4-FFF2-40B4-BE49-F238E27FC236}">
              <a16:creationId xmlns:a16="http://schemas.microsoft.com/office/drawing/2014/main" xmlns="" id="{00000000-0008-0000-2100-00009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7" name="155 CuadroTexto">
          <a:extLst>
            <a:ext uri="{FF2B5EF4-FFF2-40B4-BE49-F238E27FC236}">
              <a16:creationId xmlns:a16="http://schemas.microsoft.com/office/drawing/2014/main" xmlns="" id="{00000000-0008-0000-2100-00009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8" name="156 CuadroTexto">
          <a:extLst>
            <a:ext uri="{FF2B5EF4-FFF2-40B4-BE49-F238E27FC236}">
              <a16:creationId xmlns:a16="http://schemas.microsoft.com/office/drawing/2014/main" xmlns="" id="{00000000-0008-0000-2100-00009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9" name="157 CuadroTexto">
          <a:extLst>
            <a:ext uri="{FF2B5EF4-FFF2-40B4-BE49-F238E27FC236}">
              <a16:creationId xmlns:a16="http://schemas.microsoft.com/office/drawing/2014/main" xmlns="" id="{00000000-0008-0000-2100-00009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0" name="158 CuadroTexto">
          <a:extLst>
            <a:ext uri="{FF2B5EF4-FFF2-40B4-BE49-F238E27FC236}">
              <a16:creationId xmlns:a16="http://schemas.microsoft.com/office/drawing/2014/main" xmlns="" id="{00000000-0008-0000-2100-00009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1" name="159 CuadroTexto">
          <a:extLst>
            <a:ext uri="{FF2B5EF4-FFF2-40B4-BE49-F238E27FC236}">
              <a16:creationId xmlns:a16="http://schemas.microsoft.com/office/drawing/2014/main" xmlns="" id="{00000000-0008-0000-2100-00009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2" name="160 CuadroTexto">
          <a:extLst>
            <a:ext uri="{FF2B5EF4-FFF2-40B4-BE49-F238E27FC236}">
              <a16:creationId xmlns:a16="http://schemas.microsoft.com/office/drawing/2014/main" xmlns="" id="{00000000-0008-0000-2100-00009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3" name="161 CuadroTexto">
          <a:extLst>
            <a:ext uri="{FF2B5EF4-FFF2-40B4-BE49-F238E27FC236}">
              <a16:creationId xmlns:a16="http://schemas.microsoft.com/office/drawing/2014/main" xmlns="" id="{00000000-0008-0000-2100-00009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4" name="162 CuadroTexto">
          <a:extLst>
            <a:ext uri="{FF2B5EF4-FFF2-40B4-BE49-F238E27FC236}">
              <a16:creationId xmlns:a16="http://schemas.microsoft.com/office/drawing/2014/main" xmlns="" id="{00000000-0008-0000-2100-00009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5" name="163 CuadroTexto">
          <a:extLst>
            <a:ext uri="{FF2B5EF4-FFF2-40B4-BE49-F238E27FC236}">
              <a16:creationId xmlns:a16="http://schemas.microsoft.com/office/drawing/2014/main" xmlns="" id="{00000000-0008-0000-2100-00009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6" name="164 CuadroTexto">
          <a:extLst>
            <a:ext uri="{FF2B5EF4-FFF2-40B4-BE49-F238E27FC236}">
              <a16:creationId xmlns:a16="http://schemas.microsoft.com/office/drawing/2014/main" xmlns="" id="{00000000-0008-0000-2100-00009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7" name="165 CuadroTexto">
          <a:extLst>
            <a:ext uri="{FF2B5EF4-FFF2-40B4-BE49-F238E27FC236}">
              <a16:creationId xmlns:a16="http://schemas.microsoft.com/office/drawing/2014/main" xmlns="" id="{00000000-0008-0000-2100-00009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8" name="166 CuadroTexto">
          <a:extLst>
            <a:ext uri="{FF2B5EF4-FFF2-40B4-BE49-F238E27FC236}">
              <a16:creationId xmlns:a16="http://schemas.microsoft.com/office/drawing/2014/main" xmlns="" id="{00000000-0008-0000-2100-00009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9" name="167 CuadroTexto">
          <a:extLst>
            <a:ext uri="{FF2B5EF4-FFF2-40B4-BE49-F238E27FC236}">
              <a16:creationId xmlns:a16="http://schemas.microsoft.com/office/drawing/2014/main" xmlns="" id="{00000000-0008-0000-2100-00009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0" name="168 CuadroTexto">
          <a:extLst>
            <a:ext uri="{FF2B5EF4-FFF2-40B4-BE49-F238E27FC236}">
              <a16:creationId xmlns:a16="http://schemas.microsoft.com/office/drawing/2014/main" xmlns="" id="{00000000-0008-0000-2100-00009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1" name="169 CuadroTexto">
          <a:extLst>
            <a:ext uri="{FF2B5EF4-FFF2-40B4-BE49-F238E27FC236}">
              <a16:creationId xmlns:a16="http://schemas.microsoft.com/office/drawing/2014/main" xmlns="" id="{00000000-0008-0000-2100-00009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2" name="170 CuadroTexto">
          <a:extLst>
            <a:ext uri="{FF2B5EF4-FFF2-40B4-BE49-F238E27FC236}">
              <a16:creationId xmlns:a16="http://schemas.microsoft.com/office/drawing/2014/main" xmlns="" id="{00000000-0008-0000-2100-0000A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3" name="171 CuadroTexto">
          <a:extLst>
            <a:ext uri="{FF2B5EF4-FFF2-40B4-BE49-F238E27FC236}">
              <a16:creationId xmlns:a16="http://schemas.microsoft.com/office/drawing/2014/main" xmlns="" id="{00000000-0008-0000-2100-0000A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4" name="172 CuadroTexto">
          <a:extLst>
            <a:ext uri="{FF2B5EF4-FFF2-40B4-BE49-F238E27FC236}">
              <a16:creationId xmlns:a16="http://schemas.microsoft.com/office/drawing/2014/main" xmlns="" id="{00000000-0008-0000-2100-0000A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5" name="173 CuadroTexto">
          <a:extLst>
            <a:ext uri="{FF2B5EF4-FFF2-40B4-BE49-F238E27FC236}">
              <a16:creationId xmlns:a16="http://schemas.microsoft.com/office/drawing/2014/main" xmlns="" id="{00000000-0008-0000-2100-0000A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6" name="174 CuadroTexto">
          <a:extLst>
            <a:ext uri="{FF2B5EF4-FFF2-40B4-BE49-F238E27FC236}">
              <a16:creationId xmlns:a16="http://schemas.microsoft.com/office/drawing/2014/main" xmlns="" id="{00000000-0008-0000-2100-0000A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7" name="175 CuadroTexto">
          <a:extLst>
            <a:ext uri="{FF2B5EF4-FFF2-40B4-BE49-F238E27FC236}">
              <a16:creationId xmlns:a16="http://schemas.microsoft.com/office/drawing/2014/main" xmlns="" id="{00000000-0008-0000-2100-0000A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8" name="176 CuadroTexto">
          <a:extLst>
            <a:ext uri="{FF2B5EF4-FFF2-40B4-BE49-F238E27FC236}">
              <a16:creationId xmlns:a16="http://schemas.microsoft.com/office/drawing/2014/main" xmlns="" id="{00000000-0008-0000-2100-0000A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9" name="177 CuadroTexto">
          <a:extLst>
            <a:ext uri="{FF2B5EF4-FFF2-40B4-BE49-F238E27FC236}">
              <a16:creationId xmlns:a16="http://schemas.microsoft.com/office/drawing/2014/main" xmlns="" id="{00000000-0008-0000-2100-0000A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0" name="178 CuadroTexto">
          <a:extLst>
            <a:ext uri="{FF2B5EF4-FFF2-40B4-BE49-F238E27FC236}">
              <a16:creationId xmlns:a16="http://schemas.microsoft.com/office/drawing/2014/main" xmlns="" id="{00000000-0008-0000-2100-0000A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1" name="179 CuadroTexto">
          <a:extLst>
            <a:ext uri="{FF2B5EF4-FFF2-40B4-BE49-F238E27FC236}">
              <a16:creationId xmlns:a16="http://schemas.microsoft.com/office/drawing/2014/main" xmlns="" id="{00000000-0008-0000-2100-0000A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2" name="180 CuadroTexto">
          <a:extLst>
            <a:ext uri="{FF2B5EF4-FFF2-40B4-BE49-F238E27FC236}">
              <a16:creationId xmlns:a16="http://schemas.microsoft.com/office/drawing/2014/main" xmlns="" id="{00000000-0008-0000-2100-0000A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3" name="181 CuadroTexto">
          <a:extLst>
            <a:ext uri="{FF2B5EF4-FFF2-40B4-BE49-F238E27FC236}">
              <a16:creationId xmlns:a16="http://schemas.microsoft.com/office/drawing/2014/main" xmlns="" id="{00000000-0008-0000-2100-0000A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4" name="182 CuadroTexto">
          <a:extLst>
            <a:ext uri="{FF2B5EF4-FFF2-40B4-BE49-F238E27FC236}">
              <a16:creationId xmlns:a16="http://schemas.microsoft.com/office/drawing/2014/main" xmlns="" id="{00000000-0008-0000-2100-0000A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5" name="183 CuadroTexto">
          <a:extLst>
            <a:ext uri="{FF2B5EF4-FFF2-40B4-BE49-F238E27FC236}">
              <a16:creationId xmlns:a16="http://schemas.microsoft.com/office/drawing/2014/main" xmlns="" id="{00000000-0008-0000-2100-0000A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6" name="184 CuadroTexto">
          <a:extLst>
            <a:ext uri="{FF2B5EF4-FFF2-40B4-BE49-F238E27FC236}">
              <a16:creationId xmlns:a16="http://schemas.microsoft.com/office/drawing/2014/main" xmlns="" id="{00000000-0008-0000-2100-0000A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7" name="185 CuadroTexto">
          <a:extLst>
            <a:ext uri="{FF2B5EF4-FFF2-40B4-BE49-F238E27FC236}">
              <a16:creationId xmlns:a16="http://schemas.microsoft.com/office/drawing/2014/main" xmlns="" id="{00000000-0008-0000-2100-0000A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8" name="186 CuadroTexto">
          <a:extLst>
            <a:ext uri="{FF2B5EF4-FFF2-40B4-BE49-F238E27FC236}">
              <a16:creationId xmlns:a16="http://schemas.microsoft.com/office/drawing/2014/main" xmlns="" id="{00000000-0008-0000-2100-0000B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9" name="187 CuadroTexto">
          <a:extLst>
            <a:ext uri="{FF2B5EF4-FFF2-40B4-BE49-F238E27FC236}">
              <a16:creationId xmlns:a16="http://schemas.microsoft.com/office/drawing/2014/main" xmlns="" id="{00000000-0008-0000-2100-0000B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0" name="188 CuadroTexto">
          <a:extLst>
            <a:ext uri="{FF2B5EF4-FFF2-40B4-BE49-F238E27FC236}">
              <a16:creationId xmlns:a16="http://schemas.microsoft.com/office/drawing/2014/main" xmlns="" id="{00000000-0008-0000-2100-0000B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1" name="189 CuadroTexto">
          <a:extLst>
            <a:ext uri="{FF2B5EF4-FFF2-40B4-BE49-F238E27FC236}">
              <a16:creationId xmlns:a16="http://schemas.microsoft.com/office/drawing/2014/main" xmlns="" id="{00000000-0008-0000-2100-0000B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2" name="190 CuadroTexto">
          <a:extLst>
            <a:ext uri="{FF2B5EF4-FFF2-40B4-BE49-F238E27FC236}">
              <a16:creationId xmlns:a16="http://schemas.microsoft.com/office/drawing/2014/main" xmlns="" id="{00000000-0008-0000-2100-0000B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3" name="191 CuadroTexto">
          <a:extLst>
            <a:ext uri="{FF2B5EF4-FFF2-40B4-BE49-F238E27FC236}">
              <a16:creationId xmlns:a16="http://schemas.microsoft.com/office/drawing/2014/main" xmlns="" id="{00000000-0008-0000-2100-0000B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4" name="192 CuadroTexto">
          <a:extLst>
            <a:ext uri="{FF2B5EF4-FFF2-40B4-BE49-F238E27FC236}">
              <a16:creationId xmlns:a16="http://schemas.microsoft.com/office/drawing/2014/main" xmlns="" id="{00000000-0008-0000-2100-0000B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5" name="193 CuadroTexto">
          <a:extLst>
            <a:ext uri="{FF2B5EF4-FFF2-40B4-BE49-F238E27FC236}">
              <a16:creationId xmlns:a16="http://schemas.microsoft.com/office/drawing/2014/main" xmlns="" id="{00000000-0008-0000-2100-0000B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6" name="194 CuadroTexto">
          <a:extLst>
            <a:ext uri="{FF2B5EF4-FFF2-40B4-BE49-F238E27FC236}">
              <a16:creationId xmlns:a16="http://schemas.microsoft.com/office/drawing/2014/main" xmlns="" id="{00000000-0008-0000-2100-0000B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7" name="195 CuadroTexto">
          <a:extLst>
            <a:ext uri="{FF2B5EF4-FFF2-40B4-BE49-F238E27FC236}">
              <a16:creationId xmlns:a16="http://schemas.microsoft.com/office/drawing/2014/main" xmlns="" id="{00000000-0008-0000-2100-0000B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8" name="196 CuadroTexto">
          <a:extLst>
            <a:ext uri="{FF2B5EF4-FFF2-40B4-BE49-F238E27FC236}">
              <a16:creationId xmlns:a16="http://schemas.microsoft.com/office/drawing/2014/main" xmlns="" id="{00000000-0008-0000-2100-0000B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9" name="197 CuadroTexto">
          <a:extLst>
            <a:ext uri="{FF2B5EF4-FFF2-40B4-BE49-F238E27FC236}">
              <a16:creationId xmlns:a16="http://schemas.microsoft.com/office/drawing/2014/main" xmlns="" id="{00000000-0008-0000-2100-0000B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0" name="198 CuadroTexto">
          <a:extLst>
            <a:ext uri="{FF2B5EF4-FFF2-40B4-BE49-F238E27FC236}">
              <a16:creationId xmlns:a16="http://schemas.microsoft.com/office/drawing/2014/main" xmlns="" id="{00000000-0008-0000-2100-0000B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1" name="199 CuadroTexto">
          <a:extLst>
            <a:ext uri="{FF2B5EF4-FFF2-40B4-BE49-F238E27FC236}">
              <a16:creationId xmlns:a16="http://schemas.microsoft.com/office/drawing/2014/main" xmlns="" id="{00000000-0008-0000-2100-0000B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2" name="200 CuadroTexto">
          <a:extLst>
            <a:ext uri="{FF2B5EF4-FFF2-40B4-BE49-F238E27FC236}">
              <a16:creationId xmlns:a16="http://schemas.microsoft.com/office/drawing/2014/main" xmlns="" id="{00000000-0008-0000-2100-0000B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3" name="201 CuadroTexto">
          <a:extLst>
            <a:ext uri="{FF2B5EF4-FFF2-40B4-BE49-F238E27FC236}">
              <a16:creationId xmlns:a16="http://schemas.microsoft.com/office/drawing/2014/main" xmlns="" id="{00000000-0008-0000-2100-0000B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4" name="202 CuadroTexto">
          <a:extLst>
            <a:ext uri="{FF2B5EF4-FFF2-40B4-BE49-F238E27FC236}">
              <a16:creationId xmlns:a16="http://schemas.microsoft.com/office/drawing/2014/main" xmlns="" id="{00000000-0008-0000-2100-0000C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5" name="203 CuadroTexto">
          <a:extLst>
            <a:ext uri="{FF2B5EF4-FFF2-40B4-BE49-F238E27FC236}">
              <a16:creationId xmlns:a16="http://schemas.microsoft.com/office/drawing/2014/main" xmlns="" id="{00000000-0008-0000-2100-0000C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6" name="204 CuadroTexto">
          <a:extLst>
            <a:ext uri="{FF2B5EF4-FFF2-40B4-BE49-F238E27FC236}">
              <a16:creationId xmlns:a16="http://schemas.microsoft.com/office/drawing/2014/main" xmlns="" id="{00000000-0008-0000-2100-0000C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7" name="205 CuadroTexto">
          <a:extLst>
            <a:ext uri="{FF2B5EF4-FFF2-40B4-BE49-F238E27FC236}">
              <a16:creationId xmlns:a16="http://schemas.microsoft.com/office/drawing/2014/main" xmlns="" id="{00000000-0008-0000-2100-0000C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8" name="206 CuadroTexto">
          <a:extLst>
            <a:ext uri="{FF2B5EF4-FFF2-40B4-BE49-F238E27FC236}">
              <a16:creationId xmlns:a16="http://schemas.microsoft.com/office/drawing/2014/main" xmlns="" id="{00000000-0008-0000-2100-0000C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9" name="207 CuadroTexto">
          <a:extLst>
            <a:ext uri="{FF2B5EF4-FFF2-40B4-BE49-F238E27FC236}">
              <a16:creationId xmlns:a16="http://schemas.microsoft.com/office/drawing/2014/main" xmlns="" id="{00000000-0008-0000-2100-0000C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0" name="208 CuadroTexto">
          <a:extLst>
            <a:ext uri="{FF2B5EF4-FFF2-40B4-BE49-F238E27FC236}">
              <a16:creationId xmlns:a16="http://schemas.microsoft.com/office/drawing/2014/main" xmlns="" id="{00000000-0008-0000-2100-0000C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1" name="209 CuadroTexto">
          <a:extLst>
            <a:ext uri="{FF2B5EF4-FFF2-40B4-BE49-F238E27FC236}">
              <a16:creationId xmlns:a16="http://schemas.microsoft.com/office/drawing/2014/main" xmlns="" id="{00000000-0008-0000-2100-0000C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2" name="210 CuadroTexto">
          <a:extLst>
            <a:ext uri="{FF2B5EF4-FFF2-40B4-BE49-F238E27FC236}">
              <a16:creationId xmlns:a16="http://schemas.microsoft.com/office/drawing/2014/main" xmlns="" id="{00000000-0008-0000-2100-0000C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3" name="211 CuadroTexto">
          <a:extLst>
            <a:ext uri="{FF2B5EF4-FFF2-40B4-BE49-F238E27FC236}">
              <a16:creationId xmlns:a16="http://schemas.microsoft.com/office/drawing/2014/main" xmlns="" id="{00000000-0008-0000-2100-0000C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4" name="212 CuadroTexto">
          <a:extLst>
            <a:ext uri="{FF2B5EF4-FFF2-40B4-BE49-F238E27FC236}">
              <a16:creationId xmlns:a16="http://schemas.microsoft.com/office/drawing/2014/main" xmlns="" id="{00000000-0008-0000-2100-0000C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5" name="213 CuadroTexto">
          <a:extLst>
            <a:ext uri="{FF2B5EF4-FFF2-40B4-BE49-F238E27FC236}">
              <a16:creationId xmlns:a16="http://schemas.microsoft.com/office/drawing/2014/main" xmlns="" id="{00000000-0008-0000-2100-0000C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6" name="214 CuadroTexto">
          <a:extLst>
            <a:ext uri="{FF2B5EF4-FFF2-40B4-BE49-F238E27FC236}">
              <a16:creationId xmlns:a16="http://schemas.microsoft.com/office/drawing/2014/main" xmlns="" id="{00000000-0008-0000-2100-0000C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7" name="215 CuadroTexto">
          <a:extLst>
            <a:ext uri="{FF2B5EF4-FFF2-40B4-BE49-F238E27FC236}">
              <a16:creationId xmlns:a16="http://schemas.microsoft.com/office/drawing/2014/main" xmlns="" id="{00000000-0008-0000-2100-0000C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8" name="216 CuadroTexto">
          <a:extLst>
            <a:ext uri="{FF2B5EF4-FFF2-40B4-BE49-F238E27FC236}">
              <a16:creationId xmlns:a16="http://schemas.microsoft.com/office/drawing/2014/main" xmlns="" id="{00000000-0008-0000-2100-0000C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9" name="217 CuadroTexto">
          <a:extLst>
            <a:ext uri="{FF2B5EF4-FFF2-40B4-BE49-F238E27FC236}">
              <a16:creationId xmlns:a16="http://schemas.microsoft.com/office/drawing/2014/main" xmlns="" id="{00000000-0008-0000-2100-0000C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0" name="218 CuadroTexto">
          <a:extLst>
            <a:ext uri="{FF2B5EF4-FFF2-40B4-BE49-F238E27FC236}">
              <a16:creationId xmlns:a16="http://schemas.microsoft.com/office/drawing/2014/main" xmlns="" id="{00000000-0008-0000-2100-0000D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1" name="219 CuadroTexto">
          <a:extLst>
            <a:ext uri="{FF2B5EF4-FFF2-40B4-BE49-F238E27FC236}">
              <a16:creationId xmlns:a16="http://schemas.microsoft.com/office/drawing/2014/main" xmlns="" id="{00000000-0008-0000-2100-0000D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2" name="220 CuadroTexto">
          <a:extLst>
            <a:ext uri="{FF2B5EF4-FFF2-40B4-BE49-F238E27FC236}">
              <a16:creationId xmlns:a16="http://schemas.microsoft.com/office/drawing/2014/main" xmlns="" id="{00000000-0008-0000-2100-0000D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3" name="221 CuadroTexto">
          <a:extLst>
            <a:ext uri="{FF2B5EF4-FFF2-40B4-BE49-F238E27FC236}">
              <a16:creationId xmlns:a16="http://schemas.microsoft.com/office/drawing/2014/main" xmlns="" id="{00000000-0008-0000-2100-0000D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4" name="222 CuadroTexto">
          <a:extLst>
            <a:ext uri="{FF2B5EF4-FFF2-40B4-BE49-F238E27FC236}">
              <a16:creationId xmlns:a16="http://schemas.microsoft.com/office/drawing/2014/main" xmlns="" id="{00000000-0008-0000-2100-0000D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5" name="223 CuadroTexto">
          <a:extLst>
            <a:ext uri="{FF2B5EF4-FFF2-40B4-BE49-F238E27FC236}">
              <a16:creationId xmlns:a16="http://schemas.microsoft.com/office/drawing/2014/main" xmlns="" id="{00000000-0008-0000-2100-0000D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6" name="224 CuadroTexto">
          <a:extLst>
            <a:ext uri="{FF2B5EF4-FFF2-40B4-BE49-F238E27FC236}">
              <a16:creationId xmlns:a16="http://schemas.microsoft.com/office/drawing/2014/main" xmlns="" id="{00000000-0008-0000-2100-0000D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7" name="225 CuadroTexto">
          <a:extLst>
            <a:ext uri="{FF2B5EF4-FFF2-40B4-BE49-F238E27FC236}">
              <a16:creationId xmlns:a16="http://schemas.microsoft.com/office/drawing/2014/main" xmlns="" id="{00000000-0008-0000-2100-0000D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8" name="226 CuadroTexto">
          <a:extLst>
            <a:ext uri="{FF2B5EF4-FFF2-40B4-BE49-F238E27FC236}">
              <a16:creationId xmlns:a16="http://schemas.microsoft.com/office/drawing/2014/main" xmlns="" id="{00000000-0008-0000-2100-0000D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9" name="227 CuadroTexto">
          <a:extLst>
            <a:ext uri="{FF2B5EF4-FFF2-40B4-BE49-F238E27FC236}">
              <a16:creationId xmlns:a16="http://schemas.microsoft.com/office/drawing/2014/main" xmlns="" id="{00000000-0008-0000-2100-0000D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0" name="228 CuadroTexto">
          <a:extLst>
            <a:ext uri="{FF2B5EF4-FFF2-40B4-BE49-F238E27FC236}">
              <a16:creationId xmlns:a16="http://schemas.microsoft.com/office/drawing/2014/main" xmlns="" id="{00000000-0008-0000-2100-0000D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1" name="229 CuadroTexto">
          <a:extLst>
            <a:ext uri="{FF2B5EF4-FFF2-40B4-BE49-F238E27FC236}">
              <a16:creationId xmlns:a16="http://schemas.microsoft.com/office/drawing/2014/main" xmlns="" id="{00000000-0008-0000-2100-0000D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2" name="230 CuadroTexto">
          <a:extLst>
            <a:ext uri="{FF2B5EF4-FFF2-40B4-BE49-F238E27FC236}">
              <a16:creationId xmlns:a16="http://schemas.microsoft.com/office/drawing/2014/main" xmlns="" id="{00000000-0008-0000-2100-0000D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3" name="231 CuadroTexto">
          <a:extLst>
            <a:ext uri="{FF2B5EF4-FFF2-40B4-BE49-F238E27FC236}">
              <a16:creationId xmlns:a16="http://schemas.microsoft.com/office/drawing/2014/main" xmlns="" id="{00000000-0008-0000-2100-0000D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4" name="232 CuadroTexto">
          <a:extLst>
            <a:ext uri="{FF2B5EF4-FFF2-40B4-BE49-F238E27FC236}">
              <a16:creationId xmlns:a16="http://schemas.microsoft.com/office/drawing/2014/main" xmlns="" id="{00000000-0008-0000-2100-0000D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5" name="233 CuadroTexto">
          <a:extLst>
            <a:ext uri="{FF2B5EF4-FFF2-40B4-BE49-F238E27FC236}">
              <a16:creationId xmlns:a16="http://schemas.microsoft.com/office/drawing/2014/main" xmlns="" id="{00000000-0008-0000-2100-0000D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6" name="234 CuadroTexto">
          <a:extLst>
            <a:ext uri="{FF2B5EF4-FFF2-40B4-BE49-F238E27FC236}">
              <a16:creationId xmlns:a16="http://schemas.microsoft.com/office/drawing/2014/main" xmlns="" id="{00000000-0008-0000-2100-0000E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7" name="235 CuadroTexto">
          <a:extLst>
            <a:ext uri="{FF2B5EF4-FFF2-40B4-BE49-F238E27FC236}">
              <a16:creationId xmlns:a16="http://schemas.microsoft.com/office/drawing/2014/main" xmlns="" id="{00000000-0008-0000-2100-0000E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8" name="236 CuadroTexto">
          <a:extLst>
            <a:ext uri="{FF2B5EF4-FFF2-40B4-BE49-F238E27FC236}">
              <a16:creationId xmlns:a16="http://schemas.microsoft.com/office/drawing/2014/main" xmlns="" id="{00000000-0008-0000-2100-0000E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9" name="237 CuadroTexto">
          <a:extLst>
            <a:ext uri="{FF2B5EF4-FFF2-40B4-BE49-F238E27FC236}">
              <a16:creationId xmlns:a16="http://schemas.microsoft.com/office/drawing/2014/main" xmlns="" id="{00000000-0008-0000-2100-0000E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0" name="238 CuadroTexto">
          <a:extLst>
            <a:ext uri="{FF2B5EF4-FFF2-40B4-BE49-F238E27FC236}">
              <a16:creationId xmlns:a16="http://schemas.microsoft.com/office/drawing/2014/main" xmlns="" id="{00000000-0008-0000-2100-0000E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1" name="239 CuadroTexto">
          <a:extLst>
            <a:ext uri="{FF2B5EF4-FFF2-40B4-BE49-F238E27FC236}">
              <a16:creationId xmlns:a16="http://schemas.microsoft.com/office/drawing/2014/main" xmlns="" id="{00000000-0008-0000-2100-0000E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2" name="240 CuadroTexto">
          <a:extLst>
            <a:ext uri="{FF2B5EF4-FFF2-40B4-BE49-F238E27FC236}">
              <a16:creationId xmlns:a16="http://schemas.microsoft.com/office/drawing/2014/main" xmlns="" id="{00000000-0008-0000-2100-0000E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3" name="241 CuadroTexto">
          <a:extLst>
            <a:ext uri="{FF2B5EF4-FFF2-40B4-BE49-F238E27FC236}">
              <a16:creationId xmlns:a16="http://schemas.microsoft.com/office/drawing/2014/main" xmlns="" id="{00000000-0008-0000-2100-0000E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4" name="242 CuadroTexto">
          <a:extLst>
            <a:ext uri="{FF2B5EF4-FFF2-40B4-BE49-F238E27FC236}">
              <a16:creationId xmlns:a16="http://schemas.microsoft.com/office/drawing/2014/main" xmlns="" id="{00000000-0008-0000-2100-0000E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5" name="243 CuadroTexto">
          <a:extLst>
            <a:ext uri="{FF2B5EF4-FFF2-40B4-BE49-F238E27FC236}">
              <a16:creationId xmlns:a16="http://schemas.microsoft.com/office/drawing/2014/main" xmlns="" id="{00000000-0008-0000-2100-0000E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6" name="244 CuadroTexto">
          <a:extLst>
            <a:ext uri="{FF2B5EF4-FFF2-40B4-BE49-F238E27FC236}">
              <a16:creationId xmlns:a16="http://schemas.microsoft.com/office/drawing/2014/main" xmlns="" id="{00000000-0008-0000-2100-0000E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7" name="245 CuadroTexto">
          <a:extLst>
            <a:ext uri="{FF2B5EF4-FFF2-40B4-BE49-F238E27FC236}">
              <a16:creationId xmlns:a16="http://schemas.microsoft.com/office/drawing/2014/main" xmlns="" id="{00000000-0008-0000-2100-0000E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8" name="246 CuadroTexto">
          <a:extLst>
            <a:ext uri="{FF2B5EF4-FFF2-40B4-BE49-F238E27FC236}">
              <a16:creationId xmlns:a16="http://schemas.microsoft.com/office/drawing/2014/main" xmlns="" id="{00000000-0008-0000-2100-0000E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9" name="247 CuadroTexto">
          <a:extLst>
            <a:ext uri="{FF2B5EF4-FFF2-40B4-BE49-F238E27FC236}">
              <a16:creationId xmlns:a16="http://schemas.microsoft.com/office/drawing/2014/main" xmlns="" id="{00000000-0008-0000-2100-0000E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0" name="248 CuadroTexto">
          <a:extLst>
            <a:ext uri="{FF2B5EF4-FFF2-40B4-BE49-F238E27FC236}">
              <a16:creationId xmlns:a16="http://schemas.microsoft.com/office/drawing/2014/main" xmlns="" id="{00000000-0008-0000-2100-0000E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1" name="249 CuadroTexto">
          <a:extLst>
            <a:ext uri="{FF2B5EF4-FFF2-40B4-BE49-F238E27FC236}">
              <a16:creationId xmlns:a16="http://schemas.microsoft.com/office/drawing/2014/main" xmlns="" id="{00000000-0008-0000-2100-0000E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2" name="250 CuadroTexto">
          <a:extLst>
            <a:ext uri="{FF2B5EF4-FFF2-40B4-BE49-F238E27FC236}">
              <a16:creationId xmlns:a16="http://schemas.microsoft.com/office/drawing/2014/main" xmlns="" id="{00000000-0008-0000-2100-0000F0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3" name="251 CuadroTexto">
          <a:extLst>
            <a:ext uri="{FF2B5EF4-FFF2-40B4-BE49-F238E27FC236}">
              <a16:creationId xmlns:a16="http://schemas.microsoft.com/office/drawing/2014/main" xmlns="" id="{00000000-0008-0000-2100-0000F1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4" name="252 CuadroTexto">
          <a:extLst>
            <a:ext uri="{FF2B5EF4-FFF2-40B4-BE49-F238E27FC236}">
              <a16:creationId xmlns:a16="http://schemas.microsoft.com/office/drawing/2014/main" xmlns="" id="{00000000-0008-0000-2100-0000F2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5" name="253 CuadroTexto">
          <a:extLst>
            <a:ext uri="{FF2B5EF4-FFF2-40B4-BE49-F238E27FC236}">
              <a16:creationId xmlns:a16="http://schemas.microsoft.com/office/drawing/2014/main" xmlns="" id="{00000000-0008-0000-2100-0000F3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6" name="254 CuadroTexto">
          <a:extLst>
            <a:ext uri="{FF2B5EF4-FFF2-40B4-BE49-F238E27FC236}">
              <a16:creationId xmlns:a16="http://schemas.microsoft.com/office/drawing/2014/main" xmlns="" id="{00000000-0008-0000-2100-0000F4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7" name="255 CuadroTexto">
          <a:extLst>
            <a:ext uri="{FF2B5EF4-FFF2-40B4-BE49-F238E27FC236}">
              <a16:creationId xmlns:a16="http://schemas.microsoft.com/office/drawing/2014/main" xmlns="" id="{00000000-0008-0000-2100-0000F5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8" name="256 CuadroTexto">
          <a:extLst>
            <a:ext uri="{FF2B5EF4-FFF2-40B4-BE49-F238E27FC236}">
              <a16:creationId xmlns:a16="http://schemas.microsoft.com/office/drawing/2014/main" xmlns="" id="{00000000-0008-0000-2100-0000F6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9" name="257 CuadroTexto">
          <a:extLst>
            <a:ext uri="{FF2B5EF4-FFF2-40B4-BE49-F238E27FC236}">
              <a16:creationId xmlns:a16="http://schemas.microsoft.com/office/drawing/2014/main" xmlns="" id="{00000000-0008-0000-2100-0000F7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0" name="258 CuadroTexto">
          <a:extLst>
            <a:ext uri="{FF2B5EF4-FFF2-40B4-BE49-F238E27FC236}">
              <a16:creationId xmlns:a16="http://schemas.microsoft.com/office/drawing/2014/main" xmlns="" id="{00000000-0008-0000-2100-0000F8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1" name="259 CuadroTexto">
          <a:extLst>
            <a:ext uri="{FF2B5EF4-FFF2-40B4-BE49-F238E27FC236}">
              <a16:creationId xmlns:a16="http://schemas.microsoft.com/office/drawing/2014/main" xmlns="" id="{00000000-0008-0000-2100-0000F9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2" name="260 CuadroTexto">
          <a:extLst>
            <a:ext uri="{FF2B5EF4-FFF2-40B4-BE49-F238E27FC236}">
              <a16:creationId xmlns:a16="http://schemas.microsoft.com/office/drawing/2014/main" xmlns="" id="{00000000-0008-0000-2100-0000FA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3" name="261 CuadroTexto">
          <a:extLst>
            <a:ext uri="{FF2B5EF4-FFF2-40B4-BE49-F238E27FC236}">
              <a16:creationId xmlns:a16="http://schemas.microsoft.com/office/drawing/2014/main" xmlns="" id="{00000000-0008-0000-2100-0000FB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4" name="262 CuadroTexto">
          <a:extLst>
            <a:ext uri="{FF2B5EF4-FFF2-40B4-BE49-F238E27FC236}">
              <a16:creationId xmlns:a16="http://schemas.microsoft.com/office/drawing/2014/main" xmlns="" id="{00000000-0008-0000-2100-0000FC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5" name="263 CuadroTexto">
          <a:extLst>
            <a:ext uri="{FF2B5EF4-FFF2-40B4-BE49-F238E27FC236}">
              <a16:creationId xmlns:a16="http://schemas.microsoft.com/office/drawing/2014/main" xmlns="" id="{00000000-0008-0000-2100-0000FD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6" name="264 CuadroTexto">
          <a:extLst>
            <a:ext uri="{FF2B5EF4-FFF2-40B4-BE49-F238E27FC236}">
              <a16:creationId xmlns:a16="http://schemas.microsoft.com/office/drawing/2014/main" xmlns="" id="{00000000-0008-0000-2100-0000FE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7" name="265 CuadroTexto">
          <a:extLst>
            <a:ext uri="{FF2B5EF4-FFF2-40B4-BE49-F238E27FC236}">
              <a16:creationId xmlns:a16="http://schemas.microsoft.com/office/drawing/2014/main" xmlns="" id="{00000000-0008-0000-2100-0000FF0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8" name="266 CuadroTexto">
          <a:extLst>
            <a:ext uri="{FF2B5EF4-FFF2-40B4-BE49-F238E27FC236}">
              <a16:creationId xmlns:a16="http://schemas.microsoft.com/office/drawing/2014/main" xmlns="" id="{00000000-0008-0000-2100-00000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9" name="267 CuadroTexto">
          <a:extLst>
            <a:ext uri="{FF2B5EF4-FFF2-40B4-BE49-F238E27FC236}">
              <a16:creationId xmlns:a16="http://schemas.microsoft.com/office/drawing/2014/main" xmlns="" id="{00000000-0008-0000-2100-00000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0" name="268 CuadroTexto">
          <a:extLst>
            <a:ext uri="{FF2B5EF4-FFF2-40B4-BE49-F238E27FC236}">
              <a16:creationId xmlns:a16="http://schemas.microsoft.com/office/drawing/2014/main" xmlns="" id="{00000000-0008-0000-2100-00000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1" name="269 CuadroTexto">
          <a:extLst>
            <a:ext uri="{FF2B5EF4-FFF2-40B4-BE49-F238E27FC236}">
              <a16:creationId xmlns:a16="http://schemas.microsoft.com/office/drawing/2014/main" xmlns="" id="{00000000-0008-0000-2100-00000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2" name="270 CuadroTexto">
          <a:extLst>
            <a:ext uri="{FF2B5EF4-FFF2-40B4-BE49-F238E27FC236}">
              <a16:creationId xmlns:a16="http://schemas.microsoft.com/office/drawing/2014/main" xmlns="" id="{00000000-0008-0000-2100-00000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3" name="271 CuadroTexto">
          <a:extLst>
            <a:ext uri="{FF2B5EF4-FFF2-40B4-BE49-F238E27FC236}">
              <a16:creationId xmlns:a16="http://schemas.microsoft.com/office/drawing/2014/main" xmlns="" id="{00000000-0008-0000-2100-00000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4" name="272 CuadroTexto">
          <a:extLst>
            <a:ext uri="{FF2B5EF4-FFF2-40B4-BE49-F238E27FC236}">
              <a16:creationId xmlns:a16="http://schemas.microsoft.com/office/drawing/2014/main" xmlns="" id="{00000000-0008-0000-2100-00000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5" name="273 CuadroTexto">
          <a:extLst>
            <a:ext uri="{FF2B5EF4-FFF2-40B4-BE49-F238E27FC236}">
              <a16:creationId xmlns:a16="http://schemas.microsoft.com/office/drawing/2014/main" xmlns="" id="{00000000-0008-0000-2100-00000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6" name="274 CuadroTexto">
          <a:extLst>
            <a:ext uri="{FF2B5EF4-FFF2-40B4-BE49-F238E27FC236}">
              <a16:creationId xmlns:a16="http://schemas.microsoft.com/office/drawing/2014/main" xmlns="" id="{00000000-0008-0000-2100-00000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7" name="275 CuadroTexto">
          <a:extLst>
            <a:ext uri="{FF2B5EF4-FFF2-40B4-BE49-F238E27FC236}">
              <a16:creationId xmlns:a16="http://schemas.microsoft.com/office/drawing/2014/main" xmlns="" id="{00000000-0008-0000-2100-00000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8" name="276 CuadroTexto">
          <a:extLst>
            <a:ext uri="{FF2B5EF4-FFF2-40B4-BE49-F238E27FC236}">
              <a16:creationId xmlns:a16="http://schemas.microsoft.com/office/drawing/2014/main" xmlns="" id="{00000000-0008-0000-2100-00000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9" name="277 CuadroTexto">
          <a:extLst>
            <a:ext uri="{FF2B5EF4-FFF2-40B4-BE49-F238E27FC236}">
              <a16:creationId xmlns:a16="http://schemas.microsoft.com/office/drawing/2014/main" xmlns="" id="{00000000-0008-0000-2100-00000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0" name="278 CuadroTexto">
          <a:extLst>
            <a:ext uri="{FF2B5EF4-FFF2-40B4-BE49-F238E27FC236}">
              <a16:creationId xmlns:a16="http://schemas.microsoft.com/office/drawing/2014/main" xmlns="" id="{00000000-0008-0000-2100-00000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1" name="279 CuadroTexto">
          <a:extLst>
            <a:ext uri="{FF2B5EF4-FFF2-40B4-BE49-F238E27FC236}">
              <a16:creationId xmlns:a16="http://schemas.microsoft.com/office/drawing/2014/main" xmlns="" id="{00000000-0008-0000-2100-00000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2" name="280 CuadroTexto">
          <a:extLst>
            <a:ext uri="{FF2B5EF4-FFF2-40B4-BE49-F238E27FC236}">
              <a16:creationId xmlns:a16="http://schemas.microsoft.com/office/drawing/2014/main" xmlns="" id="{00000000-0008-0000-2100-00000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3" name="281 CuadroTexto">
          <a:extLst>
            <a:ext uri="{FF2B5EF4-FFF2-40B4-BE49-F238E27FC236}">
              <a16:creationId xmlns:a16="http://schemas.microsoft.com/office/drawing/2014/main" xmlns="" id="{00000000-0008-0000-2100-00000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4" name="282 CuadroTexto">
          <a:extLst>
            <a:ext uri="{FF2B5EF4-FFF2-40B4-BE49-F238E27FC236}">
              <a16:creationId xmlns:a16="http://schemas.microsoft.com/office/drawing/2014/main" xmlns="" id="{00000000-0008-0000-2100-00001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5" name="283 CuadroTexto">
          <a:extLst>
            <a:ext uri="{FF2B5EF4-FFF2-40B4-BE49-F238E27FC236}">
              <a16:creationId xmlns:a16="http://schemas.microsoft.com/office/drawing/2014/main" xmlns="" id="{00000000-0008-0000-2100-00001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6" name="284 CuadroTexto">
          <a:extLst>
            <a:ext uri="{FF2B5EF4-FFF2-40B4-BE49-F238E27FC236}">
              <a16:creationId xmlns:a16="http://schemas.microsoft.com/office/drawing/2014/main" xmlns="" id="{00000000-0008-0000-2100-00001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7" name="285 CuadroTexto">
          <a:extLst>
            <a:ext uri="{FF2B5EF4-FFF2-40B4-BE49-F238E27FC236}">
              <a16:creationId xmlns:a16="http://schemas.microsoft.com/office/drawing/2014/main" xmlns="" id="{00000000-0008-0000-2100-00001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8" name="286 CuadroTexto">
          <a:extLst>
            <a:ext uri="{FF2B5EF4-FFF2-40B4-BE49-F238E27FC236}">
              <a16:creationId xmlns:a16="http://schemas.microsoft.com/office/drawing/2014/main" xmlns="" id="{00000000-0008-0000-2100-00001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9" name="287 CuadroTexto">
          <a:extLst>
            <a:ext uri="{FF2B5EF4-FFF2-40B4-BE49-F238E27FC236}">
              <a16:creationId xmlns:a16="http://schemas.microsoft.com/office/drawing/2014/main" xmlns="" id="{00000000-0008-0000-2100-00001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0" name="288 CuadroTexto">
          <a:extLst>
            <a:ext uri="{FF2B5EF4-FFF2-40B4-BE49-F238E27FC236}">
              <a16:creationId xmlns:a16="http://schemas.microsoft.com/office/drawing/2014/main" xmlns="" id="{00000000-0008-0000-2100-00001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1" name="289 CuadroTexto">
          <a:extLst>
            <a:ext uri="{FF2B5EF4-FFF2-40B4-BE49-F238E27FC236}">
              <a16:creationId xmlns:a16="http://schemas.microsoft.com/office/drawing/2014/main" xmlns="" id="{00000000-0008-0000-2100-00001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2" name="290 CuadroTexto">
          <a:extLst>
            <a:ext uri="{FF2B5EF4-FFF2-40B4-BE49-F238E27FC236}">
              <a16:creationId xmlns:a16="http://schemas.microsoft.com/office/drawing/2014/main" xmlns="" id="{00000000-0008-0000-2100-00001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3" name="291 CuadroTexto">
          <a:extLst>
            <a:ext uri="{FF2B5EF4-FFF2-40B4-BE49-F238E27FC236}">
              <a16:creationId xmlns:a16="http://schemas.microsoft.com/office/drawing/2014/main" xmlns="" id="{00000000-0008-0000-2100-00001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4" name="292 CuadroTexto">
          <a:extLst>
            <a:ext uri="{FF2B5EF4-FFF2-40B4-BE49-F238E27FC236}">
              <a16:creationId xmlns:a16="http://schemas.microsoft.com/office/drawing/2014/main" xmlns="" id="{00000000-0008-0000-2100-00001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5" name="293 CuadroTexto">
          <a:extLst>
            <a:ext uri="{FF2B5EF4-FFF2-40B4-BE49-F238E27FC236}">
              <a16:creationId xmlns:a16="http://schemas.microsoft.com/office/drawing/2014/main" xmlns="" id="{00000000-0008-0000-2100-00001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6" name="294 CuadroTexto">
          <a:extLst>
            <a:ext uri="{FF2B5EF4-FFF2-40B4-BE49-F238E27FC236}">
              <a16:creationId xmlns:a16="http://schemas.microsoft.com/office/drawing/2014/main" xmlns="" id="{00000000-0008-0000-2100-00001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7" name="295 CuadroTexto">
          <a:extLst>
            <a:ext uri="{FF2B5EF4-FFF2-40B4-BE49-F238E27FC236}">
              <a16:creationId xmlns:a16="http://schemas.microsoft.com/office/drawing/2014/main" xmlns="" id="{00000000-0008-0000-2100-00001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8" name="296 CuadroTexto">
          <a:extLst>
            <a:ext uri="{FF2B5EF4-FFF2-40B4-BE49-F238E27FC236}">
              <a16:creationId xmlns:a16="http://schemas.microsoft.com/office/drawing/2014/main" xmlns="" id="{00000000-0008-0000-2100-00001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9" name="17 CuadroTexto">
          <a:extLst>
            <a:ext uri="{FF2B5EF4-FFF2-40B4-BE49-F238E27FC236}">
              <a16:creationId xmlns:a16="http://schemas.microsoft.com/office/drawing/2014/main" xmlns="" id="{00000000-0008-0000-2100-00001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0" name="90 CuadroTexto">
          <a:extLst>
            <a:ext uri="{FF2B5EF4-FFF2-40B4-BE49-F238E27FC236}">
              <a16:creationId xmlns:a16="http://schemas.microsoft.com/office/drawing/2014/main" xmlns="" id="{00000000-0008-0000-2100-00002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1" name="91 CuadroTexto">
          <a:extLst>
            <a:ext uri="{FF2B5EF4-FFF2-40B4-BE49-F238E27FC236}">
              <a16:creationId xmlns:a16="http://schemas.microsoft.com/office/drawing/2014/main" xmlns="" id="{00000000-0008-0000-2100-00002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2" name="92 CuadroTexto">
          <a:extLst>
            <a:ext uri="{FF2B5EF4-FFF2-40B4-BE49-F238E27FC236}">
              <a16:creationId xmlns:a16="http://schemas.microsoft.com/office/drawing/2014/main" xmlns="" id="{00000000-0008-0000-2100-00002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3" name="93 CuadroTexto">
          <a:extLst>
            <a:ext uri="{FF2B5EF4-FFF2-40B4-BE49-F238E27FC236}">
              <a16:creationId xmlns:a16="http://schemas.microsoft.com/office/drawing/2014/main" xmlns="" id="{00000000-0008-0000-2100-00002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4" name="94 CuadroTexto">
          <a:extLst>
            <a:ext uri="{FF2B5EF4-FFF2-40B4-BE49-F238E27FC236}">
              <a16:creationId xmlns:a16="http://schemas.microsoft.com/office/drawing/2014/main" xmlns="" id="{00000000-0008-0000-2100-00002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5" name="95 CuadroTexto">
          <a:extLst>
            <a:ext uri="{FF2B5EF4-FFF2-40B4-BE49-F238E27FC236}">
              <a16:creationId xmlns:a16="http://schemas.microsoft.com/office/drawing/2014/main" xmlns="" id="{00000000-0008-0000-2100-00002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6" name="96 CuadroTexto">
          <a:extLst>
            <a:ext uri="{FF2B5EF4-FFF2-40B4-BE49-F238E27FC236}">
              <a16:creationId xmlns:a16="http://schemas.microsoft.com/office/drawing/2014/main" xmlns="" id="{00000000-0008-0000-2100-00002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7" name="97 CuadroTexto">
          <a:extLst>
            <a:ext uri="{FF2B5EF4-FFF2-40B4-BE49-F238E27FC236}">
              <a16:creationId xmlns:a16="http://schemas.microsoft.com/office/drawing/2014/main" xmlns="" id="{00000000-0008-0000-2100-00002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8" name="98 CuadroTexto">
          <a:extLst>
            <a:ext uri="{FF2B5EF4-FFF2-40B4-BE49-F238E27FC236}">
              <a16:creationId xmlns:a16="http://schemas.microsoft.com/office/drawing/2014/main" xmlns="" id="{00000000-0008-0000-2100-00002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9" name="99 CuadroTexto">
          <a:extLst>
            <a:ext uri="{FF2B5EF4-FFF2-40B4-BE49-F238E27FC236}">
              <a16:creationId xmlns:a16="http://schemas.microsoft.com/office/drawing/2014/main" xmlns="" id="{00000000-0008-0000-2100-00002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0" name="100 CuadroTexto">
          <a:extLst>
            <a:ext uri="{FF2B5EF4-FFF2-40B4-BE49-F238E27FC236}">
              <a16:creationId xmlns:a16="http://schemas.microsoft.com/office/drawing/2014/main" xmlns="" id="{00000000-0008-0000-2100-00002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1" name="101 CuadroTexto">
          <a:extLst>
            <a:ext uri="{FF2B5EF4-FFF2-40B4-BE49-F238E27FC236}">
              <a16:creationId xmlns:a16="http://schemas.microsoft.com/office/drawing/2014/main" xmlns="" id="{00000000-0008-0000-2100-00002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2" name="118 CuadroTexto">
          <a:extLst>
            <a:ext uri="{FF2B5EF4-FFF2-40B4-BE49-F238E27FC236}">
              <a16:creationId xmlns:a16="http://schemas.microsoft.com/office/drawing/2014/main" xmlns="" id="{00000000-0008-0000-2100-00002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3" name="119 CuadroTexto">
          <a:extLst>
            <a:ext uri="{FF2B5EF4-FFF2-40B4-BE49-F238E27FC236}">
              <a16:creationId xmlns:a16="http://schemas.microsoft.com/office/drawing/2014/main" xmlns="" id="{00000000-0008-0000-2100-00002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4" name="120 CuadroTexto">
          <a:extLst>
            <a:ext uri="{FF2B5EF4-FFF2-40B4-BE49-F238E27FC236}">
              <a16:creationId xmlns:a16="http://schemas.microsoft.com/office/drawing/2014/main" xmlns="" id="{00000000-0008-0000-2100-00002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5" name="121 CuadroTexto">
          <a:extLst>
            <a:ext uri="{FF2B5EF4-FFF2-40B4-BE49-F238E27FC236}">
              <a16:creationId xmlns:a16="http://schemas.microsoft.com/office/drawing/2014/main" xmlns="" id="{00000000-0008-0000-2100-00002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6" name="122 CuadroTexto">
          <a:extLst>
            <a:ext uri="{FF2B5EF4-FFF2-40B4-BE49-F238E27FC236}">
              <a16:creationId xmlns:a16="http://schemas.microsoft.com/office/drawing/2014/main" xmlns="" id="{00000000-0008-0000-2100-00003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7" name="123 CuadroTexto">
          <a:extLst>
            <a:ext uri="{FF2B5EF4-FFF2-40B4-BE49-F238E27FC236}">
              <a16:creationId xmlns:a16="http://schemas.microsoft.com/office/drawing/2014/main" xmlns="" id="{00000000-0008-0000-2100-00003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8" name="124 CuadroTexto">
          <a:extLst>
            <a:ext uri="{FF2B5EF4-FFF2-40B4-BE49-F238E27FC236}">
              <a16:creationId xmlns:a16="http://schemas.microsoft.com/office/drawing/2014/main" xmlns="" id="{00000000-0008-0000-2100-00003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9" name="125 CuadroTexto">
          <a:extLst>
            <a:ext uri="{FF2B5EF4-FFF2-40B4-BE49-F238E27FC236}">
              <a16:creationId xmlns:a16="http://schemas.microsoft.com/office/drawing/2014/main" xmlns="" id="{00000000-0008-0000-2100-00003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0" name="143 CuadroTexto">
          <a:extLst>
            <a:ext uri="{FF2B5EF4-FFF2-40B4-BE49-F238E27FC236}">
              <a16:creationId xmlns:a16="http://schemas.microsoft.com/office/drawing/2014/main" xmlns="" id="{00000000-0008-0000-2100-00003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1" name="144 CuadroTexto">
          <a:extLst>
            <a:ext uri="{FF2B5EF4-FFF2-40B4-BE49-F238E27FC236}">
              <a16:creationId xmlns:a16="http://schemas.microsoft.com/office/drawing/2014/main" xmlns="" id="{00000000-0008-0000-2100-00003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2" name="145 CuadroTexto">
          <a:extLst>
            <a:ext uri="{FF2B5EF4-FFF2-40B4-BE49-F238E27FC236}">
              <a16:creationId xmlns:a16="http://schemas.microsoft.com/office/drawing/2014/main" xmlns="" id="{00000000-0008-0000-2100-00003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3" name="146 CuadroTexto">
          <a:extLst>
            <a:ext uri="{FF2B5EF4-FFF2-40B4-BE49-F238E27FC236}">
              <a16:creationId xmlns:a16="http://schemas.microsoft.com/office/drawing/2014/main" xmlns="" id="{00000000-0008-0000-2100-00003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4" name="147 CuadroTexto">
          <a:extLst>
            <a:ext uri="{FF2B5EF4-FFF2-40B4-BE49-F238E27FC236}">
              <a16:creationId xmlns:a16="http://schemas.microsoft.com/office/drawing/2014/main" xmlns="" id="{00000000-0008-0000-2100-00003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5" name="148 CuadroTexto">
          <a:extLst>
            <a:ext uri="{FF2B5EF4-FFF2-40B4-BE49-F238E27FC236}">
              <a16:creationId xmlns:a16="http://schemas.microsoft.com/office/drawing/2014/main" xmlns="" id="{00000000-0008-0000-2100-00003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6" name="149 CuadroTexto">
          <a:extLst>
            <a:ext uri="{FF2B5EF4-FFF2-40B4-BE49-F238E27FC236}">
              <a16:creationId xmlns:a16="http://schemas.microsoft.com/office/drawing/2014/main" xmlns="" id="{00000000-0008-0000-2100-00003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7" name="150 CuadroTexto">
          <a:extLst>
            <a:ext uri="{FF2B5EF4-FFF2-40B4-BE49-F238E27FC236}">
              <a16:creationId xmlns:a16="http://schemas.microsoft.com/office/drawing/2014/main" xmlns="" id="{00000000-0008-0000-2100-00003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8" name="151 CuadroTexto">
          <a:extLst>
            <a:ext uri="{FF2B5EF4-FFF2-40B4-BE49-F238E27FC236}">
              <a16:creationId xmlns:a16="http://schemas.microsoft.com/office/drawing/2014/main" xmlns="" id="{00000000-0008-0000-2100-00003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9" name="152 CuadroTexto">
          <a:extLst>
            <a:ext uri="{FF2B5EF4-FFF2-40B4-BE49-F238E27FC236}">
              <a16:creationId xmlns:a16="http://schemas.microsoft.com/office/drawing/2014/main" xmlns="" id="{00000000-0008-0000-2100-00003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0" name="153 CuadroTexto">
          <a:extLst>
            <a:ext uri="{FF2B5EF4-FFF2-40B4-BE49-F238E27FC236}">
              <a16:creationId xmlns:a16="http://schemas.microsoft.com/office/drawing/2014/main" xmlns="" id="{00000000-0008-0000-2100-00003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1" name="154 CuadroTexto">
          <a:extLst>
            <a:ext uri="{FF2B5EF4-FFF2-40B4-BE49-F238E27FC236}">
              <a16:creationId xmlns:a16="http://schemas.microsoft.com/office/drawing/2014/main" xmlns="" id="{00000000-0008-0000-2100-00003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2" name="155 CuadroTexto">
          <a:extLst>
            <a:ext uri="{FF2B5EF4-FFF2-40B4-BE49-F238E27FC236}">
              <a16:creationId xmlns:a16="http://schemas.microsoft.com/office/drawing/2014/main" xmlns="" id="{00000000-0008-0000-2100-00004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3" name="156 CuadroTexto">
          <a:extLst>
            <a:ext uri="{FF2B5EF4-FFF2-40B4-BE49-F238E27FC236}">
              <a16:creationId xmlns:a16="http://schemas.microsoft.com/office/drawing/2014/main" xmlns="" id="{00000000-0008-0000-2100-00004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4" name="157 CuadroTexto">
          <a:extLst>
            <a:ext uri="{FF2B5EF4-FFF2-40B4-BE49-F238E27FC236}">
              <a16:creationId xmlns:a16="http://schemas.microsoft.com/office/drawing/2014/main" xmlns="" id="{00000000-0008-0000-2100-00004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5" name="158 CuadroTexto">
          <a:extLst>
            <a:ext uri="{FF2B5EF4-FFF2-40B4-BE49-F238E27FC236}">
              <a16:creationId xmlns:a16="http://schemas.microsoft.com/office/drawing/2014/main" xmlns="" id="{00000000-0008-0000-2100-00004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6" name="159 CuadroTexto">
          <a:extLst>
            <a:ext uri="{FF2B5EF4-FFF2-40B4-BE49-F238E27FC236}">
              <a16:creationId xmlns:a16="http://schemas.microsoft.com/office/drawing/2014/main" xmlns="" id="{00000000-0008-0000-2100-00004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7" name="160 CuadroTexto">
          <a:extLst>
            <a:ext uri="{FF2B5EF4-FFF2-40B4-BE49-F238E27FC236}">
              <a16:creationId xmlns:a16="http://schemas.microsoft.com/office/drawing/2014/main" xmlns="" id="{00000000-0008-0000-2100-00004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8" name="161 CuadroTexto">
          <a:extLst>
            <a:ext uri="{FF2B5EF4-FFF2-40B4-BE49-F238E27FC236}">
              <a16:creationId xmlns:a16="http://schemas.microsoft.com/office/drawing/2014/main" xmlns="" id="{00000000-0008-0000-2100-00004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9" name="162 CuadroTexto">
          <a:extLst>
            <a:ext uri="{FF2B5EF4-FFF2-40B4-BE49-F238E27FC236}">
              <a16:creationId xmlns:a16="http://schemas.microsoft.com/office/drawing/2014/main" xmlns="" id="{00000000-0008-0000-2100-00004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0" name="163 CuadroTexto">
          <a:extLst>
            <a:ext uri="{FF2B5EF4-FFF2-40B4-BE49-F238E27FC236}">
              <a16:creationId xmlns:a16="http://schemas.microsoft.com/office/drawing/2014/main" xmlns="" id="{00000000-0008-0000-2100-00004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1" name="164 CuadroTexto">
          <a:extLst>
            <a:ext uri="{FF2B5EF4-FFF2-40B4-BE49-F238E27FC236}">
              <a16:creationId xmlns:a16="http://schemas.microsoft.com/office/drawing/2014/main" xmlns="" id="{00000000-0008-0000-2100-00004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2" name="165 CuadroTexto">
          <a:extLst>
            <a:ext uri="{FF2B5EF4-FFF2-40B4-BE49-F238E27FC236}">
              <a16:creationId xmlns:a16="http://schemas.microsoft.com/office/drawing/2014/main" xmlns="" id="{00000000-0008-0000-2100-00004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3" name="166 CuadroTexto">
          <a:extLst>
            <a:ext uri="{FF2B5EF4-FFF2-40B4-BE49-F238E27FC236}">
              <a16:creationId xmlns:a16="http://schemas.microsoft.com/office/drawing/2014/main" xmlns="" id="{00000000-0008-0000-2100-00004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4" name="167 CuadroTexto">
          <a:extLst>
            <a:ext uri="{FF2B5EF4-FFF2-40B4-BE49-F238E27FC236}">
              <a16:creationId xmlns:a16="http://schemas.microsoft.com/office/drawing/2014/main" xmlns="" id="{00000000-0008-0000-2100-00004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5" name="168 CuadroTexto">
          <a:extLst>
            <a:ext uri="{FF2B5EF4-FFF2-40B4-BE49-F238E27FC236}">
              <a16:creationId xmlns:a16="http://schemas.microsoft.com/office/drawing/2014/main" xmlns="" id="{00000000-0008-0000-2100-00004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6" name="169 CuadroTexto">
          <a:extLst>
            <a:ext uri="{FF2B5EF4-FFF2-40B4-BE49-F238E27FC236}">
              <a16:creationId xmlns:a16="http://schemas.microsoft.com/office/drawing/2014/main" xmlns="" id="{00000000-0008-0000-2100-00004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7" name="170 CuadroTexto">
          <a:extLst>
            <a:ext uri="{FF2B5EF4-FFF2-40B4-BE49-F238E27FC236}">
              <a16:creationId xmlns:a16="http://schemas.microsoft.com/office/drawing/2014/main" xmlns="" id="{00000000-0008-0000-2100-00004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8" name="171 CuadroTexto">
          <a:extLst>
            <a:ext uri="{FF2B5EF4-FFF2-40B4-BE49-F238E27FC236}">
              <a16:creationId xmlns:a16="http://schemas.microsoft.com/office/drawing/2014/main" xmlns="" id="{00000000-0008-0000-2100-00005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9" name="172 CuadroTexto">
          <a:extLst>
            <a:ext uri="{FF2B5EF4-FFF2-40B4-BE49-F238E27FC236}">
              <a16:creationId xmlns:a16="http://schemas.microsoft.com/office/drawing/2014/main" xmlns="" id="{00000000-0008-0000-2100-00005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0" name="173 CuadroTexto">
          <a:extLst>
            <a:ext uri="{FF2B5EF4-FFF2-40B4-BE49-F238E27FC236}">
              <a16:creationId xmlns:a16="http://schemas.microsoft.com/office/drawing/2014/main" xmlns="" id="{00000000-0008-0000-2100-00005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1" name="174 CuadroTexto">
          <a:extLst>
            <a:ext uri="{FF2B5EF4-FFF2-40B4-BE49-F238E27FC236}">
              <a16:creationId xmlns:a16="http://schemas.microsoft.com/office/drawing/2014/main" xmlns="" id="{00000000-0008-0000-2100-00005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2" name="175 CuadroTexto">
          <a:extLst>
            <a:ext uri="{FF2B5EF4-FFF2-40B4-BE49-F238E27FC236}">
              <a16:creationId xmlns:a16="http://schemas.microsoft.com/office/drawing/2014/main" xmlns="" id="{00000000-0008-0000-2100-00005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3" name="176 CuadroTexto">
          <a:extLst>
            <a:ext uri="{FF2B5EF4-FFF2-40B4-BE49-F238E27FC236}">
              <a16:creationId xmlns:a16="http://schemas.microsoft.com/office/drawing/2014/main" xmlns="" id="{00000000-0008-0000-2100-00005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4" name="177 CuadroTexto">
          <a:extLst>
            <a:ext uri="{FF2B5EF4-FFF2-40B4-BE49-F238E27FC236}">
              <a16:creationId xmlns:a16="http://schemas.microsoft.com/office/drawing/2014/main" xmlns="" id="{00000000-0008-0000-2100-00005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5" name="178 CuadroTexto">
          <a:extLst>
            <a:ext uri="{FF2B5EF4-FFF2-40B4-BE49-F238E27FC236}">
              <a16:creationId xmlns:a16="http://schemas.microsoft.com/office/drawing/2014/main" xmlns="" id="{00000000-0008-0000-2100-00005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6" name="179 CuadroTexto">
          <a:extLst>
            <a:ext uri="{FF2B5EF4-FFF2-40B4-BE49-F238E27FC236}">
              <a16:creationId xmlns:a16="http://schemas.microsoft.com/office/drawing/2014/main" xmlns="" id="{00000000-0008-0000-2100-00005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7" name="180 CuadroTexto">
          <a:extLst>
            <a:ext uri="{FF2B5EF4-FFF2-40B4-BE49-F238E27FC236}">
              <a16:creationId xmlns:a16="http://schemas.microsoft.com/office/drawing/2014/main" xmlns="" id="{00000000-0008-0000-2100-00005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8" name="181 CuadroTexto">
          <a:extLst>
            <a:ext uri="{FF2B5EF4-FFF2-40B4-BE49-F238E27FC236}">
              <a16:creationId xmlns:a16="http://schemas.microsoft.com/office/drawing/2014/main" xmlns="" id="{00000000-0008-0000-2100-00005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9" name="182 CuadroTexto">
          <a:extLst>
            <a:ext uri="{FF2B5EF4-FFF2-40B4-BE49-F238E27FC236}">
              <a16:creationId xmlns:a16="http://schemas.microsoft.com/office/drawing/2014/main" xmlns="" id="{00000000-0008-0000-2100-00005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0" name="183 CuadroTexto">
          <a:extLst>
            <a:ext uri="{FF2B5EF4-FFF2-40B4-BE49-F238E27FC236}">
              <a16:creationId xmlns:a16="http://schemas.microsoft.com/office/drawing/2014/main" xmlns="" id="{00000000-0008-0000-2100-00005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1" name="184 CuadroTexto">
          <a:extLst>
            <a:ext uri="{FF2B5EF4-FFF2-40B4-BE49-F238E27FC236}">
              <a16:creationId xmlns:a16="http://schemas.microsoft.com/office/drawing/2014/main" xmlns="" id="{00000000-0008-0000-2100-00005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2" name="185 CuadroTexto">
          <a:extLst>
            <a:ext uri="{FF2B5EF4-FFF2-40B4-BE49-F238E27FC236}">
              <a16:creationId xmlns:a16="http://schemas.microsoft.com/office/drawing/2014/main" xmlns="" id="{00000000-0008-0000-2100-00005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3" name="186 CuadroTexto">
          <a:extLst>
            <a:ext uri="{FF2B5EF4-FFF2-40B4-BE49-F238E27FC236}">
              <a16:creationId xmlns:a16="http://schemas.microsoft.com/office/drawing/2014/main" xmlns="" id="{00000000-0008-0000-2100-00005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4" name="187 CuadroTexto">
          <a:extLst>
            <a:ext uri="{FF2B5EF4-FFF2-40B4-BE49-F238E27FC236}">
              <a16:creationId xmlns:a16="http://schemas.microsoft.com/office/drawing/2014/main" xmlns="" id="{00000000-0008-0000-2100-00006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5" name="188 CuadroTexto">
          <a:extLst>
            <a:ext uri="{FF2B5EF4-FFF2-40B4-BE49-F238E27FC236}">
              <a16:creationId xmlns:a16="http://schemas.microsoft.com/office/drawing/2014/main" xmlns="" id="{00000000-0008-0000-2100-00006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6" name="189 CuadroTexto">
          <a:extLst>
            <a:ext uri="{FF2B5EF4-FFF2-40B4-BE49-F238E27FC236}">
              <a16:creationId xmlns:a16="http://schemas.microsoft.com/office/drawing/2014/main" xmlns="" id="{00000000-0008-0000-2100-00006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7" name="190 CuadroTexto">
          <a:extLst>
            <a:ext uri="{FF2B5EF4-FFF2-40B4-BE49-F238E27FC236}">
              <a16:creationId xmlns:a16="http://schemas.microsoft.com/office/drawing/2014/main" xmlns="" id="{00000000-0008-0000-2100-00006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8" name="191 CuadroTexto">
          <a:extLst>
            <a:ext uri="{FF2B5EF4-FFF2-40B4-BE49-F238E27FC236}">
              <a16:creationId xmlns:a16="http://schemas.microsoft.com/office/drawing/2014/main" xmlns="" id="{00000000-0008-0000-2100-00006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9" name="192 CuadroTexto">
          <a:extLst>
            <a:ext uri="{FF2B5EF4-FFF2-40B4-BE49-F238E27FC236}">
              <a16:creationId xmlns:a16="http://schemas.microsoft.com/office/drawing/2014/main" xmlns="" id="{00000000-0008-0000-2100-00006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0" name="193 CuadroTexto">
          <a:extLst>
            <a:ext uri="{FF2B5EF4-FFF2-40B4-BE49-F238E27FC236}">
              <a16:creationId xmlns:a16="http://schemas.microsoft.com/office/drawing/2014/main" xmlns="" id="{00000000-0008-0000-2100-00006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1" name="194 CuadroTexto">
          <a:extLst>
            <a:ext uri="{FF2B5EF4-FFF2-40B4-BE49-F238E27FC236}">
              <a16:creationId xmlns:a16="http://schemas.microsoft.com/office/drawing/2014/main" xmlns="" id="{00000000-0008-0000-2100-00006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2" name="195 CuadroTexto">
          <a:extLst>
            <a:ext uri="{FF2B5EF4-FFF2-40B4-BE49-F238E27FC236}">
              <a16:creationId xmlns:a16="http://schemas.microsoft.com/office/drawing/2014/main" xmlns="" id="{00000000-0008-0000-2100-00006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3" name="196 CuadroTexto">
          <a:extLst>
            <a:ext uri="{FF2B5EF4-FFF2-40B4-BE49-F238E27FC236}">
              <a16:creationId xmlns:a16="http://schemas.microsoft.com/office/drawing/2014/main" xmlns="" id="{00000000-0008-0000-2100-00006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4" name="197 CuadroTexto">
          <a:extLst>
            <a:ext uri="{FF2B5EF4-FFF2-40B4-BE49-F238E27FC236}">
              <a16:creationId xmlns:a16="http://schemas.microsoft.com/office/drawing/2014/main" xmlns="" id="{00000000-0008-0000-2100-00006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5" name="198 CuadroTexto">
          <a:extLst>
            <a:ext uri="{FF2B5EF4-FFF2-40B4-BE49-F238E27FC236}">
              <a16:creationId xmlns:a16="http://schemas.microsoft.com/office/drawing/2014/main" xmlns="" id="{00000000-0008-0000-2100-00006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6" name="199 CuadroTexto">
          <a:extLst>
            <a:ext uri="{FF2B5EF4-FFF2-40B4-BE49-F238E27FC236}">
              <a16:creationId xmlns:a16="http://schemas.microsoft.com/office/drawing/2014/main" xmlns="" id="{00000000-0008-0000-2100-00006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7" name="200 CuadroTexto">
          <a:extLst>
            <a:ext uri="{FF2B5EF4-FFF2-40B4-BE49-F238E27FC236}">
              <a16:creationId xmlns:a16="http://schemas.microsoft.com/office/drawing/2014/main" xmlns="" id="{00000000-0008-0000-2100-00006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8" name="201 CuadroTexto">
          <a:extLst>
            <a:ext uri="{FF2B5EF4-FFF2-40B4-BE49-F238E27FC236}">
              <a16:creationId xmlns:a16="http://schemas.microsoft.com/office/drawing/2014/main" xmlns="" id="{00000000-0008-0000-2100-00006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9" name="202 CuadroTexto">
          <a:extLst>
            <a:ext uri="{FF2B5EF4-FFF2-40B4-BE49-F238E27FC236}">
              <a16:creationId xmlns:a16="http://schemas.microsoft.com/office/drawing/2014/main" xmlns="" id="{00000000-0008-0000-2100-00006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0" name="203 CuadroTexto">
          <a:extLst>
            <a:ext uri="{FF2B5EF4-FFF2-40B4-BE49-F238E27FC236}">
              <a16:creationId xmlns:a16="http://schemas.microsoft.com/office/drawing/2014/main" xmlns="" id="{00000000-0008-0000-2100-00007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1" name="204 CuadroTexto">
          <a:extLst>
            <a:ext uri="{FF2B5EF4-FFF2-40B4-BE49-F238E27FC236}">
              <a16:creationId xmlns:a16="http://schemas.microsoft.com/office/drawing/2014/main" xmlns="" id="{00000000-0008-0000-2100-00007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2" name="205 CuadroTexto">
          <a:extLst>
            <a:ext uri="{FF2B5EF4-FFF2-40B4-BE49-F238E27FC236}">
              <a16:creationId xmlns:a16="http://schemas.microsoft.com/office/drawing/2014/main" xmlns="" id="{00000000-0008-0000-2100-00007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3" name="206 CuadroTexto">
          <a:extLst>
            <a:ext uri="{FF2B5EF4-FFF2-40B4-BE49-F238E27FC236}">
              <a16:creationId xmlns:a16="http://schemas.microsoft.com/office/drawing/2014/main" xmlns="" id="{00000000-0008-0000-2100-00007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4" name="207 CuadroTexto">
          <a:extLst>
            <a:ext uri="{FF2B5EF4-FFF2-40B4-BE49-F238E27FC236}">
              <a16:creationId xmlns:a16="http://schemas.microsoft.com/office/drawing/2014/main" xmlns="" id="{00000000-0008-0000-2100-00007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5" name="208 CuadroTexto">
          <a:extLst>
            <a:ext uri="{FF2B5EF4-FFF2-40B4-BE49-F238E27FC236}">
              <a16:creationId xmlns:a16="http://schemas.microsoft.com/office/drawing/2014/main" xmlns="" id="{00000000-0008-0000-2100-00007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6" name="209 CuadroTexto">
          <a:extLst>
            <a:ext uri="{FF2B5EF4-FFF2-40B4-BE49-F238E27FC236}">
              <a16:creationId xmlns:a16="http://schemas.microsoft.com/office/drawing/2014/main" xmlns="" id="{00000000-0008-0000-2100-00007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7" name="210 CuadroTexto">
          <a:extLst>
            <a:ext uri="{FF2B5EF4-FFF2-40B4-BE49-F238E27FC236}">
              <a16:creationId xmlns:a16="http://schemas.microsoft.com/office/drawing/2014/main" xmlns="" id="{00000000-0008-0000-2100-00007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8" name="211 CuadroTexto">
          <a:extLst>
            <a:ext uri="{FF2B5EF4-FFF2-40B4-BE49-F238E27FC236}">
              <a16:creationId xmlns:a16="http://schemas.microsoft.com/office/drawing/2014/main" xmlns="" id="{00000000-0008-0000-2100-00007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9" name="212 CuadroTexto">
          <a:extLst>
            <a:ext uri="{FF2B5EF4-FFF2-40B4-BE49-F238E27FC236}">
              <a16:creationId xmlns:a16="http://schemas.microsoft.com/office/drawing/2014/main" xmlns="" id="{00000000-0008-0000-2100-00007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0" name="213 CuadroTexto">
          <a:extLst>
            <a:ext uri="{FF2B5EF4-FFF2-40B4-BE49-F238E27FC236}">
              <a16:creationId xmlns:a16="http://schemas.microsoft.com/office/drawing/2014/main" xmlns="" id="{00000000-0008-0000-2100-00007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1" name="214 CuadroTexto">
          <a:extLst>
            <a:ext uri="{FF2B5EF4-FFF2-40B4-BE49-F238E27FC236}">
              <a16:creationId xmlns:a16="http://schemas.microsoft.com/office/drawing/2014/main" xmlns="" id="{00000000-0008-0000-2100-00007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2" name="215 CuadroTexto">
          <a:extLst>
            <a:ext uri="{FF2B5EF4-FFF2-40B4-BE49-F238E27FC236}">
              <a16:creationId xmlns:a16="http://schemas.microsoft.com/office/drawing/2014/main" xmlns="" id="{00000000-0008-0000-2100-00007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3" name="216 CuadroTexto">
          <a:extLst>
            <a:ext uri="{FF2B5EF4-FFF2-40B4-BE49-F238E27FC236}">
              <a16:creationId xmlns:a16="http://schemas.microsoft.com/office/drawing/2014/main" xmlns="" id="{00000000-0008-0000-2100-00007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4" name="217 CuadroTexto">
          <a:extLst>
            <a:ext uri="{FF2B5EF4-FFF2-40B4-BE49-F238E27FC236}">
              <a16:creationId xmlns:a16="http://schemas.microsoft.com/office/drawing/2014/main" xmlns="" id="{00000000-0008-0000-2100-00007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5" name="218 CuadroTexto">
          <a:extLst>
            <a:ext uri="{FF2B5EF4-FFF2-40B4-BE49-F238E27FC236}">
              <a16:creationId xmlns:a16="http://schemas.microsoft.com/office/drawing/2014/main" xmlns="" id="{00000000-0008-0000-2100-00007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6" name="219 CuadroTexto">
          <a:extLst>
            <a:ext uri="{FF2B5EF4-FFF2-40B4-BE49-F238E27FC236}">
              <a16:creationId xmlns:a16="http://schemas.microsoft.com/office/drawing/2014/main" xmlns="" id="{00000000-0008-0000-2100-00008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7" name="220 CuadroTexto">
          <a:extLst>
            <a:ext uri="{FF2B5EF4-FFF2-40B4-BE49-F238E27FC236}">
              <a16:creationId xmlns:a16="http://schemas.microsoft.com/office/drawing/2014/main" xmlns="" id="{00000000-0008-0000-2100-00008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8" name="221 CuadroTexto">
          <a:extLst>
            <a:ext uri="{FF2B5EF4-FFF2-40B4-BE49-F238E27FC236}">
              <a16:creationId xmlns:a16="http://schemas.microsoft.com/office/drawing/2014/main" xmlns="" id="{00000000-0008-0000-2100-00008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9" name="222 CuadroTexto">
          <a:extLst>
            <a:ext uri="{FF2B5EF4-FFF2-40B4-BE49-F238E27FC236}">
              <a16:creationId xmlns:a16="http://schemas.microsoft.com/office/drawing/2014/main" xmlns="" id="{00000000-0008-0000-2100-00008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0" name="223 CuadroTexto">
          <a:extLst>
            <a:ext uri="{FF2B5EF4-FFF2-40B4-BE49-F238E27FC236}">
              <a16:creationId xmlns:a16="http://schemas.microsoft.com/office/drawing/2014/main" xmlns="" id="{00000000-0008-0000-2100-00008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1" name="224 CuadroTexto">
          <a:extLst>
            <a:ext uri="{FF2B5EF4-FFF2-40B4-BE49-F238E27FC236}">
              <a16:creationId xmlns:a16="http://schemas.microsoft.com/office/drawing/2014/main" xmlns="" id="{00000000-0008-0000-2100-00008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2" name="225 CuadroTexto">
          <a:extLst>
            <a:ext uri="{FF2B5EF4-FFF2-40B4-BE49-F238E27FC236}">
              <a16:creationId xmlns:a16="http://schemas.microsoft.com/office/drawing/2014/main" xmlns="" id="{00000000-0008-0000-2100-00008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3" name="226 CuadroTexto">
          <a:extLst>
            <a:ext uri="{FF2B5EF4-FFF2-40B4-BE49-F238E27FC236}">
              <a16:creationId xmlns:a16="http://schemas.microsoft.com/office/drawing/2014/main" xmlns="" id="{00000000-0008-0000-2100-00008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4" name="227 CuadroTexto">
          <a:extLst>
            <a:ext uri="{FF2B5EF4-FFF2-40B4-BE49-F238E27FC236}">
              <a16:creationId xmlns:a16="http://schemas.microsoft.com/office/drawing/2014/main" xmlns="" id="{00000000-0008-0000-2100-00008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5" name="228 CuadroTexto">
          <a:extLst>
            <a:ext uri="{FF2B5EF4-FFF2-40B4-BE49-F238E27FC236}">
              <a16:creationId xmlns:a16="http://schemas.microsoft.com/office/drawing/2014/main" xmlns="" id="{00000000-0008-0000-2100-00008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6" name="229 CuadroTexto">
          <a:extLst>
            <a:ext uri="{FF2B5EF4-FFF2-40B4-BE49-F238E27FC236}">
              <a16:creationId xmlns:a16="http://schemas.microsoft.com/office/drawing/2014/main" xmlns="" id="{00000000-0008-0000-2100-00008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7" name="230 CuadroTexto">
          <a:extLst>
            <a:ext uri="{FF2B5EF4-FFF2-40B4-BE49-F238E27FC236}">
              <a16:creationId xmlns:a16="http://schemas.microsoft.com/office/drawing/2014/main" xmlns="" id="{00000000-0008-0000-2100-00008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8" name="231 CuadroTexto">
          <a:extLst>
            <a:ext uri="{FF2B5EF4-FFF2-40B4-BE49-F238E27FC236}">
              <a16:creationId xmlns:a16="http://schemas.microsoft.com/office/drawing/2014/main" xmlns="" id="{00000000-0008-0000-2100-00008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9" name="232 CuadroTexto">
          <a:extLst>
            <a:ext uri="{FF2B5EF4-FFF2-40B4-BE49-F238E27FC236}">
              <a16:creationId xmlns:a16="http://schemas.microsoft.com/office/drawing/2014/main" xmlns="" id="{00000000-0008-0000-2100-00008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0" name="233 CuadroTexto">
          <a:extLst>
            <a:ext uri="{FF2B5EF4-FFF2-40B4-BE49-F238E27FC236}">
              <a16:creationId xmlns:a16="http://schemas.microsoft.com/office/drawing/2014/main" xmlns="" id="{00000000-0008-0000-2100-00008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1" name="234 CuadroTexto">
          <a:extLst>
            <a:ext uri="{FF2B5EF4-FFF2-40B4-BE49-F238E27FC236}">
              <a16:creationId xmlns:a16="http://schemas.microsoft.com/office/drawing/2014/main" xmlns="" id="{00000000-0008-0000-2100-00008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2" name="235 CuadroTexto">
          <a:extLst>
            <a:ext uri="{FF2B5EF4-FFF2-40B4-BE49-F238E27FC236}">
              <a16:creationId xmlns:a16="http://schemas.microsoft.com/office/drawing/2014/main" xmlns="" id="{00000000-0008-0000-2100-00009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3" name="236 CuadroTexto">
          <a:extLst>
            <a:ext uri="{FF2B5EF4-FFF2-40B4-BE49-F238E27FC236}">
              <a16:creationId xmlns:a16="http://schemas.microsoft.com/office/drawing/2014/main" xmlns="" id="{00000000-0008-0000-2100-00009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4" name="237 CuadroTexto">
          <a:extLst>
            <a:ext uri="{FF2B5EF4-FFF2-40B4-BE49-F238E27FC236}">
              <a16:creationId xmlns:a16="http://schemas.microsoft.com/office/drawing/2014/main" xmlns="" id="{00000000-0008-0000-2100-00009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5" name="238 CuadroTexto">
          <a:extLst>
            <a:ext uri="{FF2B5EF4-FFF2-40B4-BE49-F238E27FC236}">
              <a16:creationId xmlns:a16="http://schemas.microsoft.com/office/drawing/2014/main" xmlns="" id="{00000000-0008-0000-2100-00009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6" name="239 CuadroTexto">
          <a:extLst>
            <a:ext uri="{FF2B5EF4-FFF2-40B4-BE49-F238E27FC236}">
              <a16:creationId xmlns:a16="http://schemas.microsoft.com/office/drawing/2014/main" xmlns="" id="{00000000-0008-0000-2100-00009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7" name="240 CuadroTexto">
          <a:extLst>
            <a:ext uri="{FF2B5EF4-FFF2-40B4-BE49-F238E27FC236}">
              <a16:creationId xmlns:a16="http://schemas.microsoft.com/office/drawing/2014/main" xmlns="" id="{00000000-0008-0000-2100-00009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8" name="241 CuadroTexto">
          <a:extLst>
            <a:ext uri="{FF2B5EF4-FFF2-40B4-BE49-F238E27FC236}">
              <a16:creationId xmlns:a16="http://schemas.microsoft.com/office/drawing/2014/main" xmlns="" id="{00000000-0008-0000-2100-00009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9" name="242 CuadroTexto">
          <a:extLst>
            <a:ext uri="{FF2B5EF4-FFF2-40B4-BE49-F238E27FC236}">
              <a16:creationId xmlns:a16="http://schemas.microsoft.com/office/drawing/2014/main" xmlns="" id="{00000000-0008-0000-2100-00009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0" name="243 CuadroTexto">
          <a:extLst>
            <a:ext uri="{FF2B5EF4-FFF2-40B4-BE49-F238E27FC236}">
              <a16:creationId xmlns:a16="http://schemas.microsoft.com/office/drawing/2014/main" xmlns="" id="{00000000-0008-0000-2100-00009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1" name="244 CuadroTexto">
          <a:extLst>
            <a:ext uri="{FF2B5EF4-FFF2-40B4-BE49-F238E27FC236}">
              <a16:creationId xmlns:a16="http://schemas.microsoft.com/office/drawing/2014/main" xmlns="" id="{00000000-0008-0000-2100-00009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2" name="245 CuadroTexto">
          <a:extLst>
            <a:ext uri="{FF2B5EF4-FFF2-40B4-BE49-F238E27FC236}">
              <a16:creationId xmlns:a16="http://schemas.microsoft.com/office/drawing/2014/main" xmlns="" id="{00000000-0008-0000-2100-00009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3" name="246 CuadroTexto">
          <a:extLst>
            <a:ext uri="{FF2B5EF4-FFF2-40B4-BE49-F238E27FC236}">
              <a16:creationId xmlns:a16="http://schemas.microsoft.com/office/drawing/2014/main" xmlns="" id="{00000000-0008-0000-2100-00009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4" name="247 CuadroTexto">
          <a:extLst>
            <a:ext uri="{FF2B5EF4-FFF2-40B4-BE49-F238E27FC236}">
              <a16:creationId xmlns:a16="http://schemas.microsoft.com/office/drawing/2014/main" xmlns="" id="{00000000-0008-0000-2100-00009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5" name="248 CuadroTexto">
          <a:extLst>
            <a:ext uri="{FF2B5EF4-FFF2-40B4-BE49-F238E27FC236}">
              <a16:creationId xmlns:a16="http://schemas.microsoft.com/office/drawing/2014/main" xmlns="" id="{00000000-0008-0000-2100-00009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6" name="249 CuadroTexto">
          <a:extLst>
            <a:ext uri="{FF2B5EF4-FFF2-40B4-BE49-F238E27FC236}">
              <a16:creationId xmlns:a16="http://schemas.microsoft.com/office/drawing/2014/main" xmlns="" id="{00000000-0008-0000-2100-00009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7" name="250 CuadroTexto">
          <a:extLst>
            <a:ext uri="{FF2B5EF4-FFF2-40B4-BE49-F238E27FC236}">
              <a16:creationId xmlns:a16="http://schemas.microsoft.com/office/drawing/2014/main" xmlns="" id="{00000000-0008-0000-2100-00009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8" name="251 CuadroTexto">
          <a:extLst>
            <a:ext uri="{FF2B5EF4-FFF2-40B4-BE49-F238E27FC236}">
              <a16:creationId xmlns:a16="http://schemas.microsoft.com/office/drawing/2014/main" xmlns="" id="{00000000-0008-0000-2100-0000A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9" name="252 CuadroTexto">
          <a:extLst>
            <a:ext uri="{FF2B5EF4-FFF2-40B4-BE49-F238E27FC236}">
              <a16:creationId xmlns:a16="http://schemas.microsoft.com/office/drawing/2014/main" xmlns="" id="{00000000-0008-0000-2100-0000A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0" name="253 CuadroTexto">
          <a:extLst>
            <a:ext uri="{FF2B5EF4-FFF2-40B4-BE49-F238E27FC236}">
              <a16:creationId xmlns:a16="http://schemas.microsoft.com/office/drawing/2014/main" xmlns="" id="{00000000-0008-0000-2100-0000A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1" name="254 CuadroTexto">
          <a:extLst>
            <a:ext uri="{FF2B5EF4-FFF2-40B4-BE49-F238E27FC236}">
              <a16:creationId xmlns:a16="http://schemas.microsoft.com/office/drawing/2014/main" xmlns="" id="{00000000-0008-0000-2100-0000A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2" name="255 CuadroTexto">
          <a:extLst>
            <a:ext uri="{FF2B5EF4-FFF2-40B4-BE49-F238E27FC236}">
              <a16:creationId xmlns:a16="http://schemas.microsoft.com/office/drawing/2014/main" xmlns="" id="{00000000-0008-0000-2100-0000A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3" name="256 CuadroTexto">
          <a:extLst>
            <a:ext uri="{FF2B5EF4-FFF2-40B4-BE49-F238E27FC236}">
              <a16:creationId xmlns:a16="http://schemas.microsoft.com/office/drawing/2014/main" xmlns="" id="{00000000-0008-0000-2100-0000A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4" name="257 CuadroTexto">
          <a:extLst>
            <a:ext uri="{FF2B5EF4-FFF2-40B4-BE49-F238E27FC236}">
              <a16:creationId xmlns:a16="http://schemas.microsoft.com/office/drawing/2014/main" xmlns="" id="{00000000-0008-0000-2100-0000A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5" name="258 CuadroTexto">
          <a:extLst>
            <a:ext uri="{FF2B5EF4-FFF2-40B4-BE49-F238E27FC236}">
              <a16:creationId xmlns:a16="http://schemas.microsoft.com/office/drawing/2014/main" xmlns="" id="{00000000-0008-0000-2100-0000A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6" name="259 CuadroTexto">
          <a:extLst>
            <a:ext uri="{FF2B5EF4-FFF2-40B4-BE49-F238E27FC236}">
              <a16:creationId xmlns:a16="http://schemas.microsoft.com/office/drawing/2014/main" xmlns="" id="{00000000-0008-0000-2100-0000A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7" name="260 CuadroTexto">
          <a:extLst>
            <a:ext uri="{FF2B5EF4-FFF2-40B4-BE49-F238E27FC236}">
              <a16:creationId xmlns:a16="http://schemas.microsoft.com/office/drawing/2014/main" xmlns="" id="{00000000-0008-0000-2100-0000A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8" name="261 CuadroTexto">
          <a:extLst>
            <a:ext uri="{FF2B5EF4-FFF2-40B4-BE49-F238E27FC236}">
              <a16:creationId xmlns:a16="http://schemas.microsoft.com/office/drawing/2014/main" xmlns="" id="{00000000-0008-0000-2100-0000A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9" name="262 CuadroTexto">
          <a:extLst>
            <a:ext uri="{FF2B5EF4-FFF2-40B4-BE49-F238E27FC236}">
              <a16:creationId xmlns:a16="http://schemas.microsoft.com/office/drawing/2014/main" xmlns="" id="{00000000-0008-0000-2100-0000A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0" name="263 CuadroTexto">
          <a:extLst>
            <a:ext uri="{FF2B5EF4-FFF2-40B4-BE49-F238E27FC236}">
              <a16:creationId xmlns:a16="http://schemas.microsoft.com/office/drawing/2014/main" xmlns="" id="{00000000-0008-0000-2100-0000A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1" name="264 CuadroTexto">
          <a:extLst>
            <a:ext uri="{FF2B5EF4-FFF2-40B4-BE49-F238E27FC236}">
              <a16:creationId xmlns:a16="http://schemas.microsoft.com/office/drawing/2014/main" xmlns="" id="{00000000-0008-0000-2100-0000A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2" name="265 CuadroTexto">
          <a:extLst>
            <a:ext uri="{FF2B5EF4-FFF2-40B4-BE49-F238E27FC236}">
              <a16:creationId xmlns:a16="http://schemas.microsoft.com/office/drawing/2014/main" xmlns="" id="{00000000-0008-0000-2100-0000A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3" name="266 CuadroTexto">
          <a:extLst>
            <a:ext uri="{FF2B5EF4-FFF2-40B4-BE49-F238E27FC236}">
              <a16:creationId xmlns:a16="http://schemas.microsoft.com/office/drawing/2014/main" xmlns="" id="{00000000-0008-0000-2100-0000A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4" name="267 CuadroTexto">
          <a:extLst>
            <a:ext uri="{FF2B5EF4-FFF2-40B4-BE49-F238E27FC236}">
              <a16:creationId xmlns:a16="http://schemas.microsoft.com/office/drawing/2014/main" xmlns="" id="{00000000-0008-0000-2100-0000B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5" name="268 CuadroTexto">
          <a:extLst>
            <a:ext uri="{FF2B5EF4-FFF2-40B4-BE49-F238E27FC236}">
              <a16:creationId xmlns:a16="http://schemas.microsoft.com/office/drawing/2014/main" xmlns="" id="{00000000-0008-0000-2100-0000B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6" name="269 CuadroTexto">
          <a:extLst>
            <a:ext uri="{FF2B5EF4-FFF2-40B4-BE49-F238E27FC236}">
              <a16:creationId xmlns:a16="http://schemas.microsoft.com/office/drawing/2014/main" xmlns="" id="{00000000-0008-0000-2100-0000B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7" name="270 CuadroTexto">
          <a:extLst>
            <a:ext uri="{FF2B5EF4-FFF2-40B4-BE49-F238E27FC236}">
              <a16:creationId xmlns:a16="http://schemas.microsoft.com/office/drawing/2014/main" xmlns="" id="{00000000-0008-0000-2100-0000B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8" name="271 CuadroTexto">
          <a:extLst>
            <a:ext uri="{FF2B5EF4-FFF2-40B4-BE49-F238E27FC236}">
              <a16:creationId xmlns:a16="http://schemas.microsoft.com/office/drawing/2014/main" xmlns="" id="{00000000-0008-0000-2100-0000B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9" name="272 CuadroTexto">
          <a:extLst>
            <a:ext uri="{FF2B5EF4-FFF2-40B4-BE49-F238E27FC236}">
              <a16:creationId xmlns:a16="http://schemas.microsoft.com/office/drawing/2014/main" xmlns="" id="{00000000-0008-0000-2100-0000B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0" name="273 CuadroTexto">
          <a:extLst>
            <a:ext uri="{FF2B5EF4-FFF2-40B4-BE49-F238E27FC236}">
              <a16:creationId xmlns:a16="http://schemas.microsoft.com/office/drawing/2014/main" xmlns="" id="{00000000-0008-0000-2100-0000B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1" name="274 CuadroTexto">
          <a:extLst>
            <a:ext uri="{FF2B5EF4-FFF2-40B4-BE49-F238E27FC236}">
              <a16:creationId xmlns:a16="http://schemas.microsoft.com/office/drawing/2014/main" xmlns="" id="{00000000-0008-0000-2100-0000B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2" name="275 CuadroTexto">
          <a:extLst>
            <a:ext uri="{FF2B5EF4-FFF2-40B4-BE49-F238E27FC236}">
              <a16:creationId xmlns:a16="http://schemas.microsoft.com/office/drawing/2014/main" xmlns="" id="{00000000-0008-0000-2100-0000B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3" name="276 CuadroTexto">
          <a:extLst>
            <a:ext uri="{FF2B5EF4-FFF2-40B4-BE49-F238E27FC236}">
              <a16:creationId xmlns:a16="http://schemas.microsoft.com/office/drawing/2014/main" xmlns="" id="{00000000-0008-0000-2100-0000B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4" name="277 CuadroTexto">
          <a:extLst>
            <a:ext uri="{FF2B5EF4-FFF2-40B4-BE49-F238E27FC236}">
              <a16:creationId xmlns:a16="http://schemas.microsoft.com/office/drawing/2014/main" xmlns="" id="{00000000-0008-0000-2100-0000B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5" name="278 CuadroTexto">
          <a:extLst>
            <a:ext uri="{FF2B5EF4-FFF2-40B4-BE49-F238E27FC236}">
              <a16:creationId xmlns:a16="http://schemas.microsoft.com/office/drawing/2014/main" xmlns="" id="{00000000-0008-0000-2100-0000B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6" name="279 CuadroTexto">
          <a:extLst>
            <a:ext uri="{FF2B5EF4-FFF2-40B4-BE49-F238E27FC236}">
              <a16:creationId xmlns:a16="http://schemas.microsoft.com/office/drawing/2014/main" xmlns="" id="{00000000-0008-0000-2100-0000B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7" name="280 CuadroTexto">
          <a:extLst>
            <a:ext uri="{FF2B5EF4-FFF2-40B4-BE49-F238E27FC236}">
              <a16:creationId xmlns:a16="http://schemas.microsoft.com/office/drawing/2014/main" xmlns="" id="{00000000-0008-0000-2100-0000B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8" name="281 CuadroTexto">
          <a:extLst>
            <a:ext uri="{FF2B5EF4-FFF2-40B4-BE49-F238E27FC236}">
              <a16:creationId xmlns:a16="http://schemas.microsoft.com/office/drawing/2014/main" xmlns="" id="{00000000-0008-0000-2100-0000B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9" name="282 CuadroTexto">
          <a:extLst>
            <a:ext uri="{FF2B5EF4-FFF2-40B4-BE49-F238E27FC236}">
              <a16:creationId xmlns:a16="http://schemas.microsoft.com/office/drawing/2014/main" xmlns="" id="{00000000-0008-0000-2100-0000B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0" name="283 CuadroTexto">
          <a:extLst>
            <a:ext uri="{FF2B5EF4-FFF2-40B4-BE49-F238E27FC236}">
              <a16:creationId xmlns:a16="http://schemas.microsoft.com/office/drawing/2014/main" xmlns="" id="{00000000-0008-0000-2100-0000C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1" name="284 CuadroTexto">
          <a:extLst>
            <a:ext uri="{FF2B5EF4-FFF2-40B4-BE49-F238E27FC236}">
              <a16:creationId xmlns:a16="http://schemas.microsoft.com/office/drawing/2014/main" xmlns="" id="{00000000-0008-0000-2100-0000C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2" name="285 CuadroTexto">
          <a:extLst>
            <a:ext uri="{FF2B5EF4-FFF2-40B4-BE49-F238E27FC236}">
              <a16:creationId xmlns:a16="http://schemas.microsoft.com/office/drawing/2014/main" xmlns="" id="{00000000-0008-0000-2100-0000C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3" name="286 CuadroTexto">
          <a:extLst>
            <a:ext uri="{FF2B5EF4-FFF2-40B4-BE49-F238E27FC236}">
              <a16:creationId xmlns:a16="http://schemas.microsoft.com/office/drawing/2014/main" xmlns="" id="{00000000-0008-0000-2100-0000C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4" name="287 CuadroTexto">
          <a:extLst>
            <a:ext uri="{FF2B5EF4-FFF2-40B4-BE49-F238E27FC236}">
              <a16:creationId xmlns:a16="http://schemas.microsoft.com/office/drawing/2014/main" xmlns="" id="{00000000-0008-0000-2100-0000C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5" name="288 CuadroTexto">
          <a:extLst>
            <a:ext uri="{FF2B5EF4-FFF2-40B4-BE49-F238E27FC236}">
              <a16:creationId xmlns:a16="http://schemas.microsoft.com/office/drawing/2014/main" xmlns="" id="{00000000-0008-0000-2100-0000C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6" name="289 CuadroTexto">
          <a:extLst>
            <a:ext uri="{FF2B5EF4-FFF2-40B4-BE49-F238E27FC236}">
              <a16:creationId xmlns:a16="http://schemas.microsoft.com/office/drawing/2014/main" xmlns="" id="{00000000-0008-0000-2100-0000C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7" name="290 CuadroTexto">
          <a:extLst>
            <a:ext uri="{FF2B5EF4-FFF2-40B4-BE49-F238E27FC236}">
              <a16:creationId xmlns:a16="http://schemas.microsoft.com/office/drawing/2014/main" xmlns="" id="{00000000-0008-0000-2100-0000C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8" name="291 CuadroTexto">
          <a:extLst>
            <a:ext uri="{FF2B5EF4-FFF2-40B4-BE49-F238E27FC236}">
              <a16:creationId xmlns:a16="http://schemas.microsoft.com/office/drawing/2014/main" xmlns="" id="{00000000-0008-0000-2100-0000C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9" name="292 CuadroTexto">
          <a:extLst>
            <a:ext uri="{FF2B5EF4-FFF2-40B4-BE49-F238E27FC236}">
              <a16:creationId xmlns:a16="http://schemas.microsoft.com/office/drawing/2014/main" xmlns="" id="{00000000-0008-0000-2100-0000C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70" name="293 CuadroTexto">
          <a:extLst>
            <a:ext uri="{FF2B5EF4-FFF2-40B4-BE49-F238E27FC236}">
              <a16:creationId xmlns:a16="http://schemas.microsoft.com/office/drawing/2014/main" xmlns="" id="{00000000-0008-0000-2100-0000C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71" name="294 CuadroTexto">
          <a:extLst>
            <a:ext uri="{FF2B5EF4-FFF2-40B4-BE49-F238E27FC236}">
              <a16:creationId xmlns:a16="http://schemas.microsoft.com/office/drawing/2014/main" xmlns="" id="{00000000-0008-0000-2100-0000C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72" name="295 CuadroTexto">
          <a:extLst>
            <a:ext uri="{FF2B5EF4-FFF2-40B4-BE49-F238E27FC236}">
              <a16:creationId xmlns:a16="http://schemas.microsoft.com/office/drawing/2014/main" xmlns="" id="{00000000-0008-0000-2100-0000C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73" name="296 CuadroTexto">
          <a:extLst>
            <a:ext uri="{FF2B5EF4-FFF2-40B4-BE49-F238E27FC236}">
              <a16:creationId xmlns:a16="http://schemas.microsoft.com/office/drawing/2014/main" xmlns="" id="{00000000-0008-0000-2100-0000C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4" name="298 CuadroTexto">
          <a:extLst>
            <a:ext uri="{FF2B5EF4-FFF2-40B4-BE49-F238E27FC236}">
              <a16:creationId xmlns:a16="http://schemas.microsoft.com/office/drawing/2014/main" xmlns="" id="{00000000-0008-0000-2100-0000CE0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5" name="299 CuadroTexto">
          <a:extLst>
            <a:ext uri="{FF2B5EF4-FFF2-40B4-BE49-F238E27FC236}">
              <a16:creationId xmlns:a16="http://schemas.microsoft.com/office/drawing/2014/main" xmlns="" id="{00000000-0008-0000-2100-0000CF0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6" name="300 CuadroTexto">
          <a:extLst>
            <a:ext uri="{FF2B5EF4-FFF2-40B4-BE49-F238E27FC236}">
              <a16:creationId xmlns:a16="http://schemas.microsoft.com/office/drawing/2014/main" xmlns="" id="{00000000-0008-0000-2100-0000D00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7" name="301 CuadroTexto">
          <a:extLst>
            <a:ext uri="{FF2B5EF4-FFF2-40B4-BE49-F238E27FC236}">
              <a16:creationId xmlns:a16="http://schemas.microsoft.com/office/drawing/2014/main" xmlns="" id="{00000000-0008-0000-2100-0000D10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8" name="302 CuadroTexto">
          <a:extLst>
            <a:ext uri="{FF2B5EF4-FFF2-40B4-BE49-F238E27FC236}">
              <a16:creationId xmlns:a16="http://schemas.microsoft.com/office/drawing/2014/main" xmlns="" id="{00000000-0008-0000-2100-0000D20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9" name="303 CuadroTexto">
          <a:extLst>
            <a:ext uri="{FF2B5EF4-FFF2-40B4-BE49-F238E27FC236}">
              <a16:creationId xmlns:a16="http://schemas.microsoft.com/office/drawing/2014/main" xmlns="" id="{00000000-0008-0000-2100-0000D30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80" name="304 CuadroTexto">
          <a:extLst>
            <a:ext uri="{FF2B5EF4-FFF2-40B4-BE49-F238E27FC236}">
              <a16:creationId xmlns:a16="http://schemas.microsoft.com/office/drawing/2014/main" xmlns="" id="{00000000-0008-0000-2100-0000D40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81" name="305 CuadroTexto">
          <a:extLst>
            <a:ext uri="{FF2B5EF4-FFF2-40B4-BE49-F238E27FC236}">
              <a16:creationId xmlns:a16="http://schemas.microsoft.com/office/drawing/2014/main" xmlns="" id="{00000000-0008-0000-2100-0000D50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82" name="452 CuadroTexto">
          <a:extLst>
            <a:ext uri="{FF2B5EF4-FFF2-40B4-BE49-F238E27FC236}">
              <a16:creationId xmlns:a16="http://schemas.microsoft.com/office/drawing/2014/main" xmlns="" id="{00000000-0008-0000-2100-0000D60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3" name="17 CuadroTexto">
          <a:extLst>
            <a:ext uri="{FF2B5EF4-FFF2-40B4-BE49-F238E27FC236}">
              <a16:creationId xmlns:a16="http://schemas.microsoft.com/office/drawing/2014/main" xmlns="" id="{00000000-0008-0000-2100-0000D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4" name="90 CuadroTexto">
          <a:extLst>
            <a:ext uri="{FF2B5EF4-FFF2-40B4-BE49-F238E27FC236}">
              <a16:creationId xmlns:a16="http://schemas.microsoft.com/office/drawing/2014/main" xmlns="" id="{00000000-0008-0000-2100-0000D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5" name="91 CuadroTexto">
          <a:extLst>
            <a:ext uri="{FF2B5EF4-FFF2-40B4-BE49-F238E27FC236}">
              <a16:creationId xmlns:a16="http://schemas.microsoft.com/office/drawing/2014/main" xmlns="" id="{00000000-0008-0000-2100-0000D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6" name="92 CuadroTexto">
          <a:extLst>
            <a:ext uri="{FF2B5EF4-FFF2-40B4-BE49-F238E27FC236}">
              <a16:creationId xmlns:a16="http://schemas.microsoft.com/office/drawing/2014/main" xmlns="" id="{00000000-0008-0000-2100-0000D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7" name="93 CuadroTexto">
          <a:extLst>
            <a:ext uri="{FF2B5EF4-FFF2-40B4-BE49-F238E27FC236}">
              <a16:creationId xmlns:a16="http://schemas.microsoft.com/office/drawing/2014/main" xmlns="" id="{00000000-0008-0000-2100-0000D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8" name="94 CuadroTexto">
          <a:extLst>
            <a:ext uri="{FF2B5EF4-FFF2-40B4-BE49-F238E27FC236}">
              <a16:creationId xmlns:a16="http://schemas.microsoft.com/office/drawing/2014/main" xmlns="" id="{00000000-0008-0000-2100-0000D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9" name="95 CuadroTexto">
          <a:extLst>
            <a:ext uri="{FF2B5EF4-FFF2-40B4-BE49-F238E27FC236}">
              <a16:creationId xmlns:a16="http://schemas.microsoft.com/office/drawing/2014/main" xmlns="" id="{00000000-0008-0000-2100-0000D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0" name="96 CuadroTexto">
          <a:extLst>
            <a:ext uri="{FF2B5EF4-FFF2-40B4-BE49-F238E27FC236}">
              <a16:creationId xmlns:a16="http://schemas.microsoft.com/office/drawing/2014/main" xmlns="" id="{00000000-0008-0000-2100-0000D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1" name="97 CuadroTexto">
          <a:extLst>
            <a:ext uri="{FF2B5EF4-FFF2-40B4-BE49-F238E27FC236}">
              <a16:creationId xmlns:a16="http://schemas.microsoft.com/office/drawing/2014/main" xmlns="" id="{00000000-0008-0000-2100-0000D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2" name="98 CuadroTexto">
          <a:extLst>
            <a:ext uri="{FF2B5EF4-FFF2-40B4-BE49-F238E27FC236}">
              <a16:creationId xmlns:a16="http://schemas.microsoft.com/office/drawing/2014/main" xmlns="" id="{00000000-0008-0000-2100-0000E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3" name="99 CuadroTexto">
          <a:extLst>
            <a:ext uri="{FF2B5EF4-FFF2-40B4-BE49-F238E27FC236}">
              <a16:creationId xmlns:a16="http://schemas.microsoft.com/office/drawing/2014/main" xmlns="" id="{00000000-0008-0000-2100-0000E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4" name="100 CuadroTexto">
          <a:extLst>
            <a:ext uri="{FF2B5EF4-FFF2-40B4-BE49-F238E27FC236}">
              <a16:creationId xmlns:a16="http://schemas.microsoft.com/office/drawing/2014/main" xmlns="" id="{00000000-0008-0000-2100-0000E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5" name="101 CuadroTexto">
          <a:extLst>
            <a:ext uri="{FF2B5EF4-FFF2-40B4-BE49-F238E27FC236}">
              <a16:creationId xmlns:a16="http://schemas.microsoft.com/office/drawing/2014/main" xmlns="" id="{00000000-0008-0000-2100-0000E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6" name="118 CuadroTexto">
          <a:extLst>
            <a:ext uri="{FF2B5EF4-FFF2-40B4-BE49-F238E27FC236}">
              <a16:creationId xmlns:a16="http://schemas.microsoft.com/office/drawing/2014/main" xmlns="" id="{00000000-0008-0000-2100-0000E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7" name="119 CuadroTexto">
          <a:extLst>
            <a:ext uri="{FF2B5EF4-FFF2-40B4-BE49-F238E27FC236}">
              <a16:creationId xmlns:a16="http://schemas.microsoft.com/office/drawing/2014/main" xmlns="" id="{00000000-0008-0000-2100-0000E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8" name="120 CuadroTexto">
          <a:extLst>
            <a:ext uri="{FF2B5EF4-FFF2-40B4-BE49-F238E27FC236}">
              <a16:creationId xmlns:a16="http://schemas.microsoft.com/office/drawing/2014/main" xmlns="" id="{00000000-0008-0000-2100-0000E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9" name="121 CuadroTexto">
          <a:extLst>
            <a:ext uri="{FF2B5EF4-FFF2-40B4-BE49-F238E27FC236}">
              <a16:creationId xmlns:a16="http://schemas.microsoft.com/office/drawing/2014/main" xmlns="" id="{00000000-0008-0000-2100-0000E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0" name="122 CuadroTexto">
          <a:extLst>
            <a:ext uri="{FF2B5EF4-FFF2-40B4-BE49-F238E27FC236}">
              <a16:creationId xmlns:a16="http://schemas.microsoft.com/office/drawing/2014/main" xmlns="" id="{00000000-0008-0000-2100-0000E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1" name="123 CuadroTexto">
          <a:extLst>
            <a:ext uri="{FF2B5EF4-FFF2-40B4-BE49-F238E27FC236}">
              <a16:creationId xmlns:a16="http://schemas.microsoft.com/office/drawing/2014/main" xmlns="" id="{00000000-0008-0000-2100-0000E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2" name="124 CuadroTexto">
          <a:extLst>
            <a:ext uri="{FF2B5EF4-FFF2-40B4-BE49-F238E27FC236}">
              <a16:creationId xmlns:a16="http://schemas.microsoft.com/office/drawing/2014/main" xmlns="" id="{00000000-0008-0000-2100-0000E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3" name="125 CuadroTexto">
          <a:extLst>
            <a:ext uri="{FF2B5EF4-FFF2-40B4-BE49-F238E27FC236}">
              <a16:creationId xmlns:a16="http://schemas.microsoft.com/office/drawing/2014/main" xmlns="" id="{00000000-0008-0000-2100-0000E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4" name="143 CuadroTexto">
          <a:extLst>
            <a:ext uri="{FF2B5EF4-FFF2-40B4-BE49-F238E27FC236}">
              <a16:creationId xmlns:a16="http://schemas.microsoft.com/office/drawing/2014/main" xmlns="" id="{00000000-0008-0000-2100-0000E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5" name="144 CuadroTexto">
          <a:extLst>
            <a:ext uri="{FF2B5EF4-FFF2-40B4-BE49-F238E27FC236}">
              <a16:creationId xmlns:a16="http://schemas.microsoft.com/office/drawing/2014/main" xmlns="" id="{00000000-0008-0000-2100-0000E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6" name="145 CuadroTexto">
          <a:extLst>
            <a:ext uri="{FF2B5EF4-FFF2-40B4-BE49-F238E27FC236}">
              <a16:creationId xmlns:a16="http://schemas.microsoft.com/office/drawing/2014/main" xmlns="" id="{00000000-0008-0000-2100-0000E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7" name="146 CuadroTexto">
          <a:extLst>
            <a:ext uri="{FF2B5EF4-FFF2-40B4-BE49-F238E27FC236}">
              <a16:creationId xmlns:a16="http://schemas.microsoft.com/office/drawing/2014/main" xmlns="" id="{00000000-0008-0000-2100-0000E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8" name="147 CuadroTexto">
          <a:extLst>
            <a:ext uri="{FF2B5EF4-FFF2-40B4-BE49-F238E27FC236}">
              <a16:creationId xmlns:a16="http://schemas.microsoft.com/office/drawing/2014/main" xmlns="" id="{00000000-0008-0000-2100-0000F0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9" name="148 CuadroTexto">
          <a:extLst>
            <a:ext uri="{FF2B5EF4-FFF2-40B4-BE49-F238E27FC236}">
              <a16:creationId xmlns:a16="http://schemas.microsoft.com/office/drawing/2014/main" xmlns="" id="{00000000-0008-0000-2100-0000F1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0" name="149 CuadroTexto">
          <a:extLst>
            <a:ext uri="{FF2B5EF4-FFF2-40B4-BE49-F238E27FC236}">
              <a16:creationId xmlns:a16="http://schemas.microsoft.com/office/drawing/2014/main" xmlns="" id="{00000000-0008-0000-2100-0000F2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1" name="150 CuadroTexto">
          <a:extLst>
            <a:ext uri="{FF2B5EF4-FFF2-40B4-BE49-F238E27FC236}">
              <a16:creationId xmlns:a16="http://schemas.microsoft.com/office/drawing/2014/main" xmlns="" id="{00000000-0008-0000-2100-0000F3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2" name="151 CuadroTexto">
          <a:extLst>
            <a:ext uri="{FF2B5EF4-FFF2-40B4-BE49-F238E27FC236}">
              <a16:creationId xmlns:a16="http://schemas.microsoft.com/office/drawing/2014/main" xmlns="" id="{00000000-0008-0000-2100-0000F4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3" name="152 CuadroTexto">
          <a:extLst>
            <a:ext uri="{FF2B5EF4-FFF2-40B4-BE49-F238E27FC236}">
              <a16:creationId xmlns:a16="http://schemas.microsoft.com/office/drawing/2014/main" xmlns="" id="{00000000-0008-0000-2100-0000F5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4" name="153 CuadroTexto">
          <a:extLst>
            <a:ext uri="{FF2B5EF4-FFF2-40B4-BE49-F238E27FC236}">
              <a16:creationId xmlns:a16="http://schemas.microsoft.com/office/drawing/2014/main" xmlns="" id="{00000000-0008-0000-2100-0000F6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5" name="154 CuadroTexto">
          <a:extLst>
            <a:ext uri="{FF2B5EF4-FFF2-40B4-BE49-F238E27FC236}">
              <a16:creationId xmlns:a16="http://schemas.microsoft.com/office/drawing/2014/main" xmlns="" id="{00000000-0008-0000-2100-0000F7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6" name="155 CuadroTexto">
          <a:extLst>
            <a:ext uri="{FF2B5EF4-FFF2-40B4-BE49-F238E27FC236}">
              <a16:creationId xmlns:a16="http://schemas.microsoft.com/office/drawing/2014/main" xmlns="" id="{00000000-0008-0000-2100-0000F8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7" name="156 CuadroTexto">
          <a:extLst>
            <a:ext uri="{FF2B5EF4-FFF2-40B4-BE49-F238E27FC236}">
              <a16:creationId xmlns:a16="http://schemas.microsoft.com/office/drawing/2014/main" xmlns="" id="{00000000-0008-0000-2100-0000F9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8" name="157 CuadroTexto">
          <a:extLst>
            <a:ext uri="{FF2B5EF4-FFF2-40B4-BE49-F238E27FC236}">
              <a16:creationId xmlns:a16="http://schemas.microsoft.com/office/drawing/2014/main" xmlns="" id="{00000000-0008-0000-2100-0000FA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9" name="158 CuadroTexto">
          <a:extLst>
            <a:ext uri="{FF2B5EF4-FFF2-40B4-BE49-F238E27FC236}">
              <a16:creationId xmlns:a16="http://schemas.microsoft.com/office/drawing/2014/main" xmlns="" id="{00000000-0008-0000-2100-0000FB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0" name="159 CuadroTexto">
          <a:extLst>
            <a:ext uri="{FF2B5EF4-FFF2-40B4-BE49-F238E27FC236}">
              <a16:creationId xmlns:a16="http://schemas.microsoft.com/office/drawing/2014/main" xmlns="" id="{00000000-0008-0000-2100-0000FC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1" name="160 CuadroTexto">
          <a:extLst>
            <a:ext uri="{FF2B5EF4-FFF2-40B4-BE49-F238E27FC236}">
              <a16:creationId xmlns:a16="http://schemas.microsoft.com/office/drawing/2014/main" xmlns="" id="{00000000-0008-0000-2100-0000FD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2" name="161 CuadroTexto">
          <a:extLst>
            <a:ext uri="{FF2B5EF4-FFF2-40B4-BE49-F238E27FC236}">
              <a16:creationId xmlns:a16="http://schemas.microsoft.com/office/drawing/2014/main" xmlns="" id="{00000000-0008-0000-2100-0000FE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3" name="162 CuadroTexto">
          <a:extLst>
            <a:ext uri="{FF2B5EF4-FFF2-40B4-BE49-F238E27FC236}">
              <a16:creationId xmlns:a16="http://schemas.microsoft.com/office/drawing/2014/main" xmlns="" id="{00000000-0008-0000-2100-0000FF0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4" name="163 CuadroTexto">
          <a:extLst>
            <a:ext uri="{FF2B5EF4-FFF2-40B4-BE49-F238E27FC236}">
              <a16:creationId xmlns:a16="http://schemas.microsoft.com/office/drawing/2014/main" xmlns="" id="{00000000-0008-0000-2100-00000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5" name="164 CuadroTexto">
          <a:extLst>
            <a:ext uri="{FF2B5EF4-FFF2-40B4-BE49-F238E27FC236}">
              <a16:creationId xmlns:a16="http://schemas.microsoft.com/office/drawing/2014/main" xmlns="" id="{00000000-0008-0000-2100-00000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6" name="165 CuadroTexto">
          <a:extLst>
            <a:ext uri="{FF2B5EF4-FFF2-40B4-BE49-F238E27FC236}">
              <a16:creationId xmlns:a16="http://schemas.microsoft.com/office/drawing/2014/main" xmlns="" id="{00000000-0008-0000-2100-00000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7" name="166 CuadroTexto">
          <a:extLst>
            <a:ext uri="{FF2B5EF4-FFF2-40B4-BE49-F238E27FC236}">
              <a16:creationId xmlns:a16="http://schemas.microsoft.com/office/drawing/2014/main" xmlns="" id="{00000000-0008-0000-2100-00000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8" name="167 CuadroTexto">
          <a:extLst>
            <a:ext uri="{FF2B5EF4-FFF2-40B4-BE49-F238E27FC236}">
              <a16:creationId xmlns:a16="http://schemas.microsoft.com/office/drawing/2014/main" xmlns="" id="{00000000-0008-0000-2100-00000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9" name="168 CuadroTexto">
          <a:extLst>
            <a:ext uri="{FF2B5EF4-FFF2-40B4-BE49-F238E27FC236}">
              <a16:creationId xmlns:a16="http://schemas.microsoft.com/office/drawing/2014/main" xmlns="" id="{00000000-0008-0000-2100-00000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0" name="169 CuadroTexto">
          <a:extLst>
            <a:ext uri="{FF2B5EF4-FFF2-40B4-BE49-F238E27FC236}">
              <a16:creationId xmlns:a16="http://schemas.microsoft.com/office/drawing/2014/main" xmlns="" id="{00000000-0008-0000-2100-00000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1" name="170 CuadroTexto">
          <a:extLst>
            <a:ext uri="{FF2B5EF4-FFF2-40B4-BE49-F238E27FC236}">
              <a16:creationId xmlns:a16="http://schemas.microsoft.com/office/drawing/2014/main" xmlns="" id="{00000000-0008-0000-2100-00000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2" name="171 CuadroTexto">
          <a:extLst>
            <a:ext uri="{FF2B5EF4-FFF2-40B4-BE49-F238E27FC236}">
              <a16:creationId xmlns:a16="http://schemas.microsoft.com/office/drawing/2014/main" xmlns="" id="{00000000-0008-0000-2100-00000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3" name="172 CuadroTexto">
          <a:extLst>
            <a:ext uri="{FF2B5EF4-FFF2-40B4-BE49-F238E27FC236}">
              <a16:creationId xmlns:a16="http://schemas.microsoft.com/office/drawing/2014/main" xmlns="" id="{00000000-0008-0000-2100-00000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4" name="173 CuadroTexto">
          <a:extLst>
            <a:ext uri="{FF2B5EF4-FFF2-40B4-BE49-F238E27FC236}">
              <a16:creationId xmlns:a16="http://schemas.microsoft.com/office/drawing/2014/main" xmlns="" id="{00000000-0008-0000-2100-00000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5" name="174 CuadroTexto">
          <a:extLst>
            <a:ext uri="{FF2B5EF4-FFF2-40B4-BE49-F238E27FC236}">
              <a16:creationId xmlns:a16="http://schemas.microsoft.com/office/drawing/2014/main" xmlns="" id="{00000000-0008-0000-2100-00000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6" name="175 CuadroTexto">
          <a:extLst>
            <a:ext uri="{FF2B5EF4-FFF2-40B4-BE49-F238E27FC236}">
              <a16:creationId xmlns:a16="http://schemas.microsoft.com/office/drawing/2014/main" xmlns="" id="{00000000-0008-0000-2100-00000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7" name="176 CuadroTexto">
          <a:extLst>
            <a:ext uri="{FF2B5EF4-FFF2-40B4-BE49-F238E27FC236}">
              <a16:creationId xmlns:a16="http://schemas.microsoft.com/office/drawing/2014/main" xmlns="" id="{00000000-0008-0000-2100-00000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8" name="177 CuadroTexto">
          <a:extLst>
            <a:ext uri="{FF2B5EF4-FFF2-40B4-BE49-F238E27FC236}">
              <a16:creationId xmlns:a16="http://schemas.microsoft.com/office/drawing/2014/main" xmlns="" id="{00000000-0008-0000-2100-00000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9" name="178 CuadroTexto">
          <a:extLst>
            <a:ext uri="{FF2B5EF4-FFF2-40B4-BE49-F238E27FC236}">
              <a16:creationId xmlns:a16="http://schemas.microsoft.com/office/drawing/2014/main" xmlns="" id="{00000000-0008-0000-2100-00000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0" name="179 CuadroTexto">
          <a:extLst>
            <a:ext uri="{FF2B5EF4-FFF2-40B4-BE49-F238E27FC236}">
              <a16:creationId xmlns:a16="http://schemas.microsoft.com/office/drawing/2014/main" xmlns="" id="{00000000-0008-0000-2100-00001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1" name="180 CuadroTexto">
          <a:extLst>
            <a:ext uri="{FF2B5EF4-FFF2-40B4-BE49-F238E27FC236}">
              <a16:creationId xmlns:a16="http://schemas.microsoft.com/office/drawing/2014/main" xmlns="" id="{00000000-0008-0000-2100-00001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2" name="181 CuadroTexto">
          <a:extLst>
            <a:ext uri="{FF2B5EF4-FFF2-40B4-BE49-F238E27FC236}">
              <a16:creationId xmlns:a16="http://schemas.microsoft.com/office/drawing/2014/main" xmlns="" id="{00000000-0008-0000-2100-00001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3" name="182 CuadroTexto">
          <a:extLst>
            <a:ext uri="{FF2B5EF4-FFF2-40B4-BE49-F238E27FC236}">
              <a16:creationId xmlns:a16="http://schemas.microsoft.com/office/drawing/2014/main" xmlns="" id="{00000000-0008-0000-2100-00001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4" name="183 CuadroTexto">
          <a:extLst>
            <a:ext uri="{FF2B5EF4-FFF2-40B4-BE49-F238E27FC236}">
              <a16:creationId xmlns:a16="http://schemas.microsoft.com/office/drawing/2014/main" xmlns="" id="{00000000-0008-0000-2100-00001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5" name="184 CuadroTexto">
          <a:extLst>
            <a:ext uri="{FF2B5EF4-FFF2-40B4-BE49-F238E27FC236}">
              <a16:creationId xmlns:a16="http://schemas.microsoft.com/office/drawing/2014/main" xmlns="" id="{00000000-0008-0000-2100-00001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6" name="185 CuadroTexto">
          <a:extLst>
            <a:ext uri="{FF2B5EF4-FFF2-40B4-BE49-F238E27FC236}">
              <a16:creationId xmlns:a16="http://schemas.microsoft.com/office/drawing/2014/main" xmlns="" id="{00000000-0008-0000-2100-00001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7" name="186 CuadroTexto">
          <a:extLst>
            <a:ext uri="{FF2B5EF4-FFF2-40B4-BE49-F238E27FC236}">
              <a16:creationId xmlns:a16="http://schemas.microsoft.com/office/drawing/2014/main" xmlns="" id="{00000000-0008-0000-2100-00001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8" name="187 CuadroTexto">
          <a:extLst>
            <a:ext uri="{FF2B5EF4-FFF2-40B4-BE49-F238E27FC236}">
              <a16:creationId xmlns:a16="http://schemas.microsoft.com/office/drawing/2014/main" xmlns="" id="{00000000-0008-0000-2100-00001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9" name="188 CuadroTexto">
          <a:extLst>
            <a:ext uri="{FF2B5EF4-FFF2-40B4-BE49-F238E27FC236}">
              <a16:creationId xmlns:a16="http://schemas.microsoft.com/office/drawing/2014/main" xmlns="" id="{00000000-0008-0000-2100-00001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0" name="189 CuadroTexto">
          <a:extLst>
            <a:ext uri="{FF2B5EF4-FFF2-40B4-BE49-F238E27FC236}">
              <a16:creationId xmlns:a16="http://schemas.microsoft.com/office/drawing/2014/main" xmlns="" id="{00000000-0008-0000-2100-00001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1" name="190 CuadroTexto">
          <a:extLst>
            <a:ext uri="{FF2B5EF4-FFF2-40B4-BE49-F238E27FC236}">
              <a16:creationId xmlns:a16="http://schemas.microsoft.com/office/drawing/2014/main" xmlns="" id="{00000000-0008-0000-2100-00001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2" name="191 CuadroTexto">
          <a:extLst>
            <a:ext uri="{FF2B5EF4-FFF2-40B4-BE49-F238E27FC236}">
              <a16:creationId xmlns:a16="http://schemas.microsoft.com/office/drawing/2014/main" xmlns="" id="{00000000-0008-0000-2100-00001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3" name="192 CuadroTexto">
          <a:extLst>
            <a:ext uri="{FF2B5EF4-FFF2-40B4-BE49-F238E27FC236}">
              <a16:creationId xmlns:a16="http://schemas.microsoft.com/office/drawing/2014/main" xmlns="" id="{00000000-0008-0000-2100-00001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4" name="193 CuadroTexto">
          <a:extLst>
            <a:ext uri="{FF2B5EF4-FFF2-40B4-BE49-F238E27FC236}">
              <a16:creationId xmlns:a16="http://schemas.microsoft.com/office/drawing/2014/main" xmlns="" id="{00000000-0008-0000-2100-00001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5" name="194 CuadroTexto">
          <a:extLst>
            <a:ext uri="{FF2B5EF4-FFF2-40B4-BE49-F238E27FC236}">
              <a16:creationId xmlns:a16="http://schemas.microsoft.com/office/drawing/2014/main" xmlns="" id="{00000000-0008-0000-2100-00001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6" name="195 CuadroTexto">
          <a:extLst>
            <a:ext uri="{FF2B5EF4-FFF2-40B4-BE49-F238E27FC236}">
              <a16:creationId xmlns:a16="http://schemas.microsoft.com/office/drawing/2014/main" xmlns="" id="{00000000-0008-0000-2100-00002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7" name="196 CuadroTexto">
          <a:extLst>
            <a:ext uri="{FF2B5EF4-FFF2-40B4-BE49-F238E27FC236}">
              <a16:creationId xmlns:a16="http://schemas.microsoft.com/office/drawing/2014/main" xmlns="" id="{00000000-0008-0000-2100-00002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8" name="197 CuadroTexto">
          <a:extLst>
            <a:ext uri="{FF2B5EF4-FFF2-40B4-BE49-F238E27FC236}">
              <a16:creationId xmlns:a16="http://schemas.microsoft.com/office/drawing/2014/main" xmlns="" id="{00000000-0008-0000-2100-00002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9" name="198 CuadroTexto">
          <a:extLst>
            <a:ext uri="{FF2B5EF4-FFF2-40B4-BE49-F238E27FC236}">
              <a16:creationId xmlns:a16="http://schemas.microsoft.com/office/drawing/2014/main" xmlns="" id="{00000000-0008-0000-2100-00002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0" name="199 CuadroTexto">
          <a:extLst>
            <a:ext uri="{FF2B5EF4-FFF2-40B4-BE49-F238E27FC236}">
              <a16:creationId xmlns:a16="http://schemas.microsoft.com/office/drawing/2014/main" xmlns="" id="{00000000-0008-0000-2100-00002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1" name="200 CuadroTexto">
          <a:extLst>
            <a:ext uri="{FF2B5EF4-FFF2-40B4-BE49-F238E27FC236}">
              <a16:creationId xmlns:a16="http://schemas.microsoft.com/office/drawing/2014/main" xmlns="" id="{00000000-0008-0000-2100-00002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2" name="201 CuadroTexto">
          <a:extLst>
            <a:ext uri="{FF2B5EF4-FFF2-40B4-BE49-F238E27FC236}">
              <a16:creationId xmlns:a16="http://schemas.microsoft.com/office/drawing/2014/main" xmlns="" id="{00000000-0008-0000-2100-00002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3" name="202 CuadroTexto">
          <a:extLst>
            <a:ext uri="{FF2B5EF4-FFF2-40B4-BE49-F238E27FC236}">
              <a16:creationId xmlns:a16="http://schemas.microsoft.com/office/drawing/2014/main" xmlns="" id="{00000000-0008-0000-2100-00002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4" name="203 CuadroTexto">
          <a:extLst>
            <a:ext uri="{FF2B5EF4-FFF2-40B4-BE49-F238E27FC236}">
              <a16:creationId xmlns:a16="http://schemas.microsoft.com/office/drawing/2014/main" xmlns="" id="{00000000-0008-0000-2100-00002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5" name="204 CuadroTexto">
          <a:extLst>
            <a:ext uri="{FF2B5EF4-FFF2-40B4-BE49-F238E27FC236}">
              <a16:creationId xmlns:a16="http://schemas.microsoft.com/office/drawing/2014/main" xmlns="" id="{00000000-0008-0000-2100-00002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6" name="205 CuadroTexto">
          <a:extLst>
            <a:ext uri="{FF2B5EF4-FFF2-40B4-BE49-F238E27FC236}">
              <a16:creationId xmlns:a16="http://schemas.microsoft.com/office/drawing/2014/main" xmlns="" id="{00000000-0008-0000-2100-00002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7" name="206 CuadroTexto">
          <a:extLst>
            <a:ext uri="{FF2B5EF4-FFF2-40B4-BE49-F238E27FC236}">
              <a16:creationId xmlns:a16="http://schemas.microsoft.com/office/drawing/2014/main" xmlns="" id="{00000000-0008-0000-2100-00002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8" name="207 CuadroTexto">
          <a:extLst>
            <a:ext uri="{FF2B5EF4-FFF2-40B4-BE49-F238E27FC236}">
              <a16:creationId xmlns:a16="http://schemas.microsoft.com/office/drawing/2014/main" xmlns="" id="{00000000-0008-0000-2100-00002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9" name="208 CuadroTexto">
          <a:extLst>
            <a:ext uri="{FF2B5EF4-FFF2-40B4-BE49-F238E27FC236}">
              <a16:creationId xmlns:a16="http://schemas.microsoft.com/office/drawing/2014/main" xmlns="" id="{00000000-0008-0000-2100-00002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0" name="209 CuadroTexto">
          <a:extLst>
            <a:ext uri="{FF2B5EF4-FFF2-40B4-BE49-F238E27FC236}">
              <a16:creationId xmlns:a16="http://schemas.microsoft.com/office/drawing/2014/main" xmlns="" id="{00000000-0008-0000-2100-00002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1" name="210 CuadroTexto">
          <a:extLst>
            <a:ext uri="{FF2B5EF4-FFF2-40B4-BE49-F238E27FC236}">
              <a16:creationId xmlns:a16="http://schemas.microsoft.com/office/drawing/2014/main" xmlns="" id="{00000000-0008-0000-2100-00002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2" name="211 CuadroTexto">
          <a:extLst>
            <a:ext uri="{FF2B5EF4-FFF2-40B4-BE49-F238E27FC236}">
              <a16:creationId xmlns:a16="http://schemas.microsoft.com/office/drawing/2014/main" xmlns="" id="{00000000-0008-0000-2100-00003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3" name="212 CuadroTexto">
          <a:extLst>
            <a:ext uri="{FF2B5EF4-FFF2-40B4-BE49-F238E27FC236}">
              <a16:creationId xmlns:a16="http://schemas.microsoft.com/office/drawing/2014/main" xmlns="" id="{00000000-0008-0000-2100-00003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4" name="213 CuadroTexto">
          <a:extLst>
            <a:ext uri="{FF2B5EF4-FFF2-40B4-BE49-F238E27FC236}">
              <a16:creationId xmlns:a16="http://schemas.microsoft.com/office/drawing/2014/main" xmlns="" id="{00000000-0008-0000-2100-00003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5" name="214 CuadroTexto">
          <a:extLst>
            <a:ext uri="{FF2B5EF4-FFF2-40B4-BE49-F238E27FC236}">
              <a16:creationId xmlns:a16="http://schemas.microsoft.com/office/drawing/2014/main" xmlns="" id="{00000000-0008-0000-2100-00003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6" name="215 CuadroTexto">
          <a:extLst>
            <a:ext uri="{FF2B5EF4-FFF2-40B4-BE49-F238E27FC236}">
              <a16:creationId xmlns:a16="http://schemas.microsoft.com/office/drawing/2014/main" xmlns="" id="{00000000-0008-0000-2100-00003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7" name="216 CuadroTexto">
          <a:extLst>
            <a:ext uri="{FF2B5EF4-FFF2-40B4-BE49-F238E27FC236}">
              <a16:creationId xmlns:a16="http://schemas.microsoft.com/office/drawing/2014/main" xmlns="" id="{00000000-0008-0000-2100-00003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8" name="217 CuadroTexto">
          <a:extLst>
            <a:ext uri="{FF2B5EF4-FFF2-40B4-BE49-F238E27FC236}">
              <a16:creationId xmlns:a16="http://schemas.microsoft.com/office/drawing/2014/main" xmlns="" id="{00000000-0008-0000-2100-00003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9" name="218 CuadroTexto">
          <a:extLst>
            <a:ext uri="{FF2B5EF4-FFF2-40B4-BE49-F238E27FC236}">
              <a16:creationId xmlns:a16="http://schemas.microsoft.com/office/drawing/2014/main" xmlns="" id="{00000000-0008-0000-2100-00003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0" name="219 CuadroTexto">
          <a:extLst>
            <a:ext uri="{FF2B5EF4-FFF2-40B4-BE49-F238E27FC236}">
              <a16:creationId xmlns:a16="http://schemas.microsoft.com/office/drawing/2014/main" xmlns="" id="{00000000-0008-0000-2100-00003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1" name="220 CuadroTexto">
          <a:extLst>
            <a:ext uri="{FF2B5EF4-FFF2-40B4-BE49-F238E27FC236}">
              <a16:creationId xmlns:a16="http://schemas.microsoft.com/office/drawing/2014/main" xmlns="" id="{00000000-0008-0000-2100-00003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2" name="221 CuadroTexto">
          <a:extLst>
            <a:ext uri="{FF2B5EF4-FFF2-40B4-BE49-F238E27FC236}">
              <a16:creationId xmlns:a16="http://schemas.microsoft.com/office/drawing/2014/main" xmlns="" id="{00000000-0008-0000-2100-00003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3" name="222 CuadroTexto">
          <a:extLst>
            <a:ext uri="{FF2B5EF4-FFF2-40B4-BE49-F238E27FC236}">
              <a16:creationId xmlns:a16="http://schemas.microsoft.com/office/drawing/2014/main" xmlns="" id="{00000000-0008-0000-2100-00003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4" name="223 CuadroTexto">
          <a:extLst>
            <a:ext uri="{FF2B5EF4-FFF2-40B4-BE49-F238E27FC236}">
              <a16:creationId xmlns:a16="http://schemas.microsoft.com/office/drawing/2014/main" xmlns="" id="{00000000-0008-0000-2100-00003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5" name="224 CuadroTexto">
          <a:extLst>
            <a:ext uri="{FF2B5EF4-FFF2-40B4-BE49-F238E27FC236}">
              <a16:creationId xmlns:a16="http://schemas.microsoft.com/office/drawing/2014/main" xmlns="" id="{00000000-0008-0000-2100-00003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6" name="225 CuadroTexto">
          <a:extLst>
            <a:ext uri="{FF2B5EF4-FFF2-40B4-BE49-F238E27FC236}">
              <a16:creationId xmlns:a16="http://schemas.microsoft.com/office/drawing/2014/main" xmlns="" id="{00000000-0008-0000-2100-00003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7" name="226 CuadroTexto">
          <a:extLst>
            <a:ext uri="{FF2B5EF4-FFF2-40B4-BE49-F238E27FC236}">
              <a16:creationId xmlns:a16="http://schemas.microsoft.com/office/drawing/2014/main" xmlns="" id="{00000000-0008-0000-2100-00003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8" name="227 CuadroTexto">
          <a:extLst>
            <a:ext uri="{FF2B5EF4-FFF2-40B4-BE49-F238E27FC236}">
              <a16:creationId xmlns:a16="http://schemas.microsoft.com/office/drawing/2014/main" xmlns="" id="{00000000-0008-0000-2100-00004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9" name="228 CuadroTexto">
          <a:extLst>
            <a:ext uri="{FF2B5EF4-FFF2-40B4-BE49-F238E27FC236}">
              <a16:creationId xmlns:a16="http://schemas.microsoft.com/office/drawing/2014/main" xmlns="" id="{00000000-0008-0000-2100-00004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0" name="229 CuadroTexto">
          <a:extLst>
            <a:ext uri="{FF2B5EF4-FFF2-40B4-BE49-F238E27FC236}">
              <a16:creationId xmlns:a16="http://schemas.microsoft.com/office/drawing/2014/main" xmlns="" id="{00000000-0008-0000-2100-00004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1" name="230 CuadroTexto">
          <a:extLst>
            <a:ext uri="{FF2B5EF4-FFF2-40B4-BE49-F238E27FC236}">
              <a16:creationId xmlns:a16="http://schemas.microsoft.com/office/drawing/2014/main" xmlns="" id="{00000000-0008-0000-2100-00004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2" name="231 CuadroTexto">
          <a:extLst>
            <a:ext uri="{FF2B5EF4-FFF2-40B4-BE49-F238E27FC236}">
              <a16:creationId xmlns:a16="http://schemas.microsoft.com/office/drawing/2014/main" xmlns="" id="{00000000-0008-0000-2100-00004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3" name="232 CuadroTexto">
          <a:extLst>
            <a:ext uri="{FF2B5EF4-FFF2-40B4-BE49-F238E27FC236}">
              <a16:creationId xmlns:a16="http://schemas.microsoft.com/office/drawing/2014/main" xmlns="" id="{00000000-0008-0000-2100-00004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4" name="233 CuadroTexto">
          <a:extLst>
            <a:ext uri="{FF2B5EF4-FFF2-40B4-BE49-F238E27FC236}">
              <a16:creationId xmlns:a16="http://schemas.microsoft.com/office/drawing/2014/main" xmlns="" id="{00000000-0008-0000-2100-00004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5" name="234 CuadroTexto">
          <a:extLst>
            <a:ext uri="{FF2B5EF4-FFF2-40B4-BE49-F238E27FC236}">
              <a16:creationId xmlns:a16="http://schemas.microsoft.com/office/drawing/2014/main" xmlns="" id="{00000000-0008-0000-2100-00004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6" name="235 CuadroTexto">
          <a:extLst>
            <a:ext uri="{FF2B5EF4-FFF2-40B4-BE49-F238E27FC236}">
              <a16:creationId xmlns:a16="http://schemas.microsoft.com/office/drawing/2014/main" xmlns="" id="{00000000-0008-0000-2100-00004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7" name="236 CuadroTexto">
          <a:extLst>
            <a:ext uri="{FF2B5EF4-FFF2-40B4-BE49-F238E27FC236}">
              <a16:creationId xmlns:a16="http://schemas.microsoft.com/office/drawing/2014/main" xmlns="" id="{00000000-0008-0000-2100-00004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8" name="237 CuadroTexto">
          <a:extLst>
            <a:ext uri="{FF2B5EF4-FFF2-40B4-BE49-F238E27FC236}">
              <a16:creationId xmlns:a16="http://schemas.microsoft.com/office/drawing/2014/main" xmlns="" id="{00000000-0008-0000-2100-00004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9" name="238 CuadroTexto">
          <a:extLst>
            <a:ext uri="{FF2B5EF4-FFF2-40B4-BE49-F238E27FC236}">
              <a16:creationId xmlns:a16="http://schemas.microsoft.com/office/drawing/2014/main" xmlns="" id="{00000000-0008-0000-2100-00004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0" name="239 CuadroTexto">
          <a:extLst>
            <a:ext uri="{FF2B5EF4-FFF2-40B4-BE49-F238E27FC236}">
              <a16:creationId xmlns:a16="http://schemas.microsoft.com/office/drawing/2014/main" xmlns="" id="{00000000-0008-0000-2100-00004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1" name="240 CuadroTexto">
          <a:extLst>
            <a:ext uri="{FF2B5EF4-FFF2-40B4-BE49-F238E27FC236}">
              <a16:creationId xmlns:a16="http://schemas.microsoft.com/office/drawing/2014/main" xmlns="" id="{00000000-0008-0000-2100-00004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2" name="241 CuadroTexto">
          <a:extLst>
            <a:ext uri="{FF2B5EF4-FFF2-40B4-BE49-F238E27FC236}">
              <a16:creationId xmlns:a16="http://schemas.microsoft.com/office/drawing/2014/main" xmlns="" id="{00000000-0008-0000-2100-00004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3" name="242 CuadroTexto">
          <a:extLst>
            <a:ext uri="{FF2B5EF4-FFF2-40B4-BE49-F238E27FC236}">
              <a16:creationId xmlns:a16="http://schemas.microsoft.com/office/drawing/2014/main" xmlns="" id="{00000000-0008-0000-2100-00004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4" name="243 CuadroTexto">
          <a:extLst>
            <a:ext uri="{FF2B5EF4-FFF2-40B4-BE49-F238E27FC236}">
              <a16:creationId xmlns:a16="http://schemas.microsoft.com/office/drawing/2014/main" xmlns="" id="{00000000-0008-0000-2100-00005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5" name="244 CuadroTexto">
          <a:extLst>
            <a:ext uri="{FF2B5EF4-FFF2-40B4-BE49-F238E27FC236}">
              <a16:creationId xmlns:a16="http://schemas.microsoft.com/office/drawing/2014/main" xmlns="" id="{00000000-0008-0000-2100-00005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6" name="245 CuadroTexto">
          <a:extLst>
            <a:ext uri="{FF2B5EF4-FFF2-40B4-BE49-F238E27FC236}">
              <a16:creationId xmlns:a16="http://schemas.microsoft.com/office/drawing/2014/main" xmlns="" id="{00000000-0008-0000-2100-00005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7" name="246 CuadroTexto">
          <a:extLst>
            <a:ext uri="{FF2B5EF4-FFF2-40B4-BE49-F238E27FC236}">
              <a16:creationId xmlns:a16="http://schemas.microsoft.com/office/drawing/2014/main" xmlns="" id="{00000000-0008-0000-2100-00005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8" name="247 CuadroTexto">
          <a:extLst>
            <a:ext uri="{FF2B5EF4-FFF2-40B4-BE49-F238E27FC236}">
              <a16:creationId xmlns:a16="http://schemas.microsoft.com/office/drawing/2014/main" xmlns="" id="{00000000-0008-0000-2100-00005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9" name="248 CuadroTexto">
          <a:extLst>
            <a:ext uri="{FF2B5EF4-FFF2-40B4-BE49-F238E27FC236}">
              <a16:creationId xmlns:a16="http://schemas.microsoft.com/office/drawing/2014/main" xmlns="" id="{00000000-0008-0000-2100-00005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0" name="249 CuadroTexto">
          <a:extLst>
            <a:ext uri="{FF2B5EF4-FFF2-40B4-BE49-F238E27FC236}">
              <a16:creationId xmlns:a16="http://schemas.microsoft.com/office/drawing/2014/main" xmlns="" id="{00000000-0008-0000-2100-00005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1" name="250 CuadroTexto">
          <a:extLst>
            <a:ext uri="{FF2B5EF4-FFF2-40B4-BE49-F238E27FC236}">
              <a16:creationId xmlns:a16="http://schemas.microsoft.com/office/drawing/2014/main" xmlns="" id="{00000000-0008-0000-2100-00005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2" name="251 CuadroTexto">
          <a:extLst>
            <a:ext uri="{FF2B5EF4-FFF2-40B4-BE49-F238E27FC236}">
              <a16:creationId xmlns:a16="http://schemas.microsoft.com/office/drawing/2014/main" xmlns="" id="{00000000-0008-0000-2100-00005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3" name="252 CuadroTexto">
          <a:extLst>
            <a:ext uri="{FF2B5EF4-FFF2-40B4-BE49-F238E27FC236}">
              <a16:creationId xmlns:a16="http://schemas.microsoft.com/office/drawing/2014/main" xmlns="" id="{00000000-0008-0000-2100-00005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4" name="253 CuadroTexto">
          <a:extLst>
            <a:ext uri="{FF2B5EF4-FFF2-40B4-BE49-F238E27FC236}">
              <a16:creationId xmlns:a16="http://schemas.microsoft.com/office/drawing/2014/main" xmlns="" id="{00000000-0008-0000-2100-00005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5" name="254 CuadroTexto">
          <a:extLst>
            <a:ext uri="{FF2B5EF4-FFF2-40B4-BE49-F238E27FC236}">
              <a16:creationId xmlns:a16="http://schemas.microsoft.com/office/drawing/2014/main" xmlns="" id="{00000000-0008-0000-2100-00005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6" name="255 CuadroTexto">
          <a:extLst>
            <a:ext uri="{FF2B5EF4-FFF2-40B4-BE49-F238E27FC236}">
              <a16:creationId xmlns:a16="http://schemas.microsoft.com/office/drawing/2014/main" xmlns="" id="{00000000-0008-0000-2100-00005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7" name="256 CuadroTexto">
          <a:extLst>
            <a:ext uri="{FF2B5EF4-FFF2-40B4-BE49-F238E27FC236}">
              <a16:creationId xmlns:a16="http://schemas.microsoft.com/office/drawing/2014/main" xmlns="" id="{00000000-0008-0000-2100-00005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8" name="257 CuadroTexto">
          <a:extLst>
            <a:ext uri="{FF2B5EF4-FFF2-40B4-BE49-F238E27FC236}">
              <a16:creationId xmlns:a16="http://schemas.microsoft.com/office/drawing/2014/main" xmlns="" id="{00000000-0008-0000-2100-00005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9" name="258 CuadroTexto">
          <a:extLst>
            <a:ext uri="{FF2B5EF4-FFF2-40B4-BE49-F238E27FC236}">
              <a16:creationId xmlns:a16="http://schemas.microsoft.com/office/drawing/2014/main" xmlns="" id="{00000000-0008-0000-2100-00005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0" name="259 CuadroTexto">
          <a:extLst>
            <a:ext uri="{FF2B5EF4-FFF2-40B4-BE49-F238E27FC236}">
              <a16:creationId xmlns:a16="http://schemas.microsoft.com/office/drawing/2014/main" xmlns="" id="{00000000-0008-0000-2100-00006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1" name="260 CuadroTexto">
          <a:extLst>
            <a:ext uri="{FF2B5EF4-FFF2-40B4-BE49-F238E27FC236}">
              <a16:creationId xmlns:a16="http://schemas.microsoft.com/office/drawing/2014/main" xmlns="" id="{00000000-0008-0000-2100-00006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2" name="261 CuadroTexto">
          <a:extLst>
            <a:ext uri="{FF2B5EF4-FFF2-40B4-BE49-F238E27FC236}">
              <a16:creationId xmlns:a16="http://schemas.microsoft.com/office/drawing/2014/main" xmlns="" id="{00000000-0008-0000-2100-00006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3" name="262 CuadroTexto">
          <a:extLst>
            <a:ext uri="{FF2B5EF4-FFF2-40B4-BE49-F238E27FC236}">
              <a16:creationId xmlns:a16="http://schemas.microsoft.com/office/drawing/2014/main" xmlns="" id="{00000000-0008-0000-2100-00006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4" name="263 CuadroTexto">
          <a:extLst>
            <a:ext uri="{FF2B5EF4-FFF2-40B4-BE49-F238E27FC236}">
              <a16:creationId xmlns:a16="http://schemas.microsoft.com/office/drawing/2014/main" xmlns="" id="{00000000-0008-0000-2100-00006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5" name="264 CuadroTexto">
          <a:extLst>
            <a:ext uri="{FF2B5EF4-FFF2-40B4-BE49-F238E27FC236}">
              <a16:creationId xmlns:a16="http://schemas.microsoft.com/office/drawing/2014/main" xmlns="" id="{00000000-0008-0000-2100-00006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6" name="265 CuadroTexto">
          <a:extLst>
            <a:ext uri="{FF2B5EF4-FFF2-40B4-BE49-F238E27FC236}">
              <a16:creationId xmlns:a16="http://schemas.microsoft.com/office/drawing/2014/main" xmlns="" id="{00000000-0008-0000-2100-00006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7" name="266 CuadroTexto">
          <a:extLst>
            <a:ext uri="{FF2B5EF4-FFF2-40B4-BE49-F238E27FC236}">
              <a16:creationId xmlns:a16="http://schemas.microsoft.com/office/drawing/2014/main" xmlns="" id="{00000000-0008-0000-2100-00006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8" name="267 CuadroTexto">
          <a:extLst>
            <a:ext uri="{FF2B5EF4-FFF2-40B4-BE49-F238E27FC236}">
              <a16:creationId xmlns:a16="http://schemas.microsoft.com/office/drawing/2014/main" xmlns="" id="{00000000-0008-0000-2100-00006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9" name="268 CuadroTexto">
          <a:extLst>
            <a:ext uri="{FF2B5EF4-FFF2-40B4-BE49-F238E27FC236}">
              <a16:creationId xmlns:a16="http://schemas.microsoft.com/office/drawing/2014/main" xmlns="" id="{00000000-0008-0000-2100-00006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0" name="269 CuadroTexto">
          <a:extLst>
            <a:ext uri="{FF2B5EF4-FFF2-40B4-BE49-F238E27FC236}">
              <a16:creationId xmlns:a16="http://schemas.microsoft.com/office/drawing/2014/main" xmlns="" id="{00000000-0008-0000-2100-00006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1" name="270 CuadroTexto">
          <a:extLst>
            <a:ext uri="{FF2B5EF4-FFF2-40B4-BE49-F238E27FC236}">
              <a16:creationId xmlns:a16="http://schemas.microsoft.com/office/drawing/2014/main" xmlns="" id="{00000000-0008-0000-2100-00006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2" name="271 CuadroTexto">
          <a:extLst>
            <a:ext uri="{FF2B5EF4-FFF2-40B4-BE49-F238E27FC236}">
              <a16:creationId xmlns:a16="http://schemas.microsoft.com/office/drawing/2014/main" xmlns="" id="{00000000-0008-0000-2100-00006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3" name="272 CuadroTexto">
          <a:extLst>
            <a:ext uri="{FF2B5EF4-FFF2-40B4-BE49-F238E27FC236}">
              <a16:creationId xmlns:a16="http://schemas.microsoft.com/office/drawing/2014/main" xmlns="" id="{00000000-0008-0000-2100-00006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4" name="273 CuadroTexto">
          <a:extLst>
            <a:ext uri="{FF2B5EF4-FFF2-40B4-BE49-F238E27FC236}">
              <a16:creationId xmlns:a16="http://schemas.microsoft.com/office/drawing/2014/main" xmlns="" id="{00000000-0008-0000-2100-00006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5" name="274 CuadroTexto">
          <a:extLst>
            <a:ext uri="{FF2B5EF4-FFF2-40B4-BE49-F238E27FC236}">
              <a16:creationId xmlns:a16="http://schemas.microsoft.com/office/drawing/2014/main" xmlns="" id="{00000000-0008-0000-2100-00006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6" name="275 CuadroTexto">
          <a:extLst>
            <a:ext uri="{FF2B5EF4-FFF2-40B4-BE49-F238E27FC236}">
              <a16:creationId xmlns:a16="http://schemas.microsoft.com/office/drawing/2014/main" xmlns="" id="{00000000-0008-0000-2100-00007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7" name="276 CuadroTexto">
          <a:extLst>
            <a:ext uri="{FF2B5EF4-FFF2-40B4-BE49-F238E27FC236}">
              <a16:creationId xmlns:a16="http://schemas.microsoft.com/office/drawing/2014/main" xmlns="" id="{00000000-0008-0000-2100-00007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8" name="277 CuadroTexto">
          <a:extLst>
            <a:ext uri="{FF2B5EF4-FFF2-40B4-BE49-F238E27FC236}">
              <a16:creationId xmlns:a16="http://schemas.microsoft.com/office/drawing/2014/main" xmlns="" id="{00000000-0008-0000-2100-00007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9" name="278 CuadroTexto">
          <a:extLst>
            <a:ext uri="{FF2B5EF4-FFF2-40B4-BE49-F238E27FC236}">
              <a16:creationId xmlns:a16="http://schemas.microsoft.com/office/drawing/2014/main" xmlns="" id="{00000000-0008-0000-2100-00007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0" name="279 CuadroTexto">
          <a:extLst>
            <a:ext uri="{FF2B5EF4-FFF2-40B4-BE49-F238E27FC236}">
              <a16:creationId xmlns:a16="http://schemas.microsoft.com/office/drawing/2014/main" xmlns="" id="{00000000-0008-0000-2100-00007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1" name="280 CuadroTexto">
          <a:extLst>
            <a:ext uri="{FF2B5EF4-FFF2-40B4-BE49-F238E27FC236}">
              <a16:creationId xmlns:a16="http://schemas.microsoft.com/office/drawing/2014/main" xmlns="" id="{00000000-0008-0000-2100-00007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2" name="281 CuadroTexto">
          <a:extLst>
            <a:ext uri="{FF2B5EF4-FFF2-40B4-BE49-F238E27FC236}">
              <a16:creationId xmlns:a16="http://schemas.microsoft.com/office/drawing/2014/main" xmlns="" id="{00000000-0008-0000-2100-00007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3" name="282 CuadroTexto">
          <a:extLst>
            <a:ext uri="{FF2B5EF4-FFF2-40B4-BE49-F238E27FC236}">
              <a16:creationId xmlns:a16="http://schemas.microsoft.com/office/drawing/2014/main" xmlns="" id="{00000000-0008-0000-2100-00007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4" name="283 CuadroTexto">
          <a:extLst>
            <a:ext uri="{FF2B5EF4-FFF2-40B4-BE49-F238E27FC236}">
              <a16:creationId xmlns:a16="http://schemas.microsoft.com/office/drawing/2014/main" xmlns="" id="{00000000-0008-0000-2100-00007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5" name="284 CuadroTexto">
          <a:extLst>
            <a:ext uri="{FF2B5EF4-FFF2-40B4-BE49-F238E27FC236}">
              <a16:creationId xmlns:a16="http://schemas.microsoft.com/office/drawing/2014/main" xmlns="" id="{00000000-0008-0000-2100-00007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6" name="285 CuadroTexto">
          <a:extLst>
            <a:ext uri="{FF2B5EF4-FFF2-40B4-BE49-F238E27FC236}">
              <a16:creationId xmlns:a16="http://schemas.microsoft.com/office/drawing/2014/main" xmlns="" id="{00000000-0008-0000-2100-00007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7" name="286 CuadroTexto">
          <a:extLst>
            <a:ext uri="{FF2B5EF4-FFF2-40B4-BE49-F238E27FC236}">
              <a16:creationId xmlns:a16="http://schemas.microsoft.com/office/drawing/2014/main" xmlns="" id="{00000000-0008-0000-2100-00007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8" name="287 CuadroTexto">
          <a:extLst>
            <a:ext uri="{FF2B5EF4-FFF2-40B4-BE49-F238E27FC236}">
              <a16:creationId xmlns:a16="http://schemas.microsoft.com/office/drawing/2014/main" xmlns="" id="{00000000-0008-0000-2100-00007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9" name="288 CuadroTexto">
          <a:extLst>
            <a:ext uri="{FF2B5EF4-FFF2-40B4-BE49-F238E27FC236}">
              <a16:creationId xmlns:a16="http://schemas.microsoft.com/office/drawing/2014/main" xmlns="" id="{00000000-0008-0000-2100-00007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0" name="289 CuadroTexto">
          <a:extLst>
            <a:ext uri="{FF2B5EF4-FFF2-40B4-BE49-F238E27FC236}">
              <a16:creationId xmlns:a16="http://schemas.microsoft.com/office/drawing/2014/main" xmlns="" id="{00000000-0008-0000-2100-00007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1" name="290 CuadroTexto">
          <a:extLst>
            <a:ext uri="{FF2B5EF4-FFF2-40B4-BE49-F238E27FC236}">
              <a16:creationId xmlns:a16="http://schemas.microsoft.com/office/drawing/2014/main" xmlns="" id="{00000000-0008-0000-2100-00007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2" name="291 CuadroTexto">
          <a:extLst>
            <a:ext uri="{FF2B5EF4-FFF2-40B4-BE49-F238E27FC236}">
              <a16:creationId xmlns:a16="http://schemas.microsoft.com/office/drawing/2014/main" xmlns="" id="{00000000-0008-0000-2100-00008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3" name="292 CuadroTexto">
          <a:extLst>
            <a:ext uri="{FF2B5EF4-FFF2-40B4-BE49-F238E27FC236}">
              <a16:creationId xmlns:a16="http://schemas.microsoft.com/office/drawing/2014/main" xmlns="" id="{00000000-0008-0000-2100-00008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4" name="293 CuadroTexto">
          <a:extLst>
            <a:ext uri="{FF2B5EF4-FFF2-40B4-BE49-F238E27FC236}">
              <a16:creationId xmlns:a16="http://schemas.microsoft.com/office/drawing/2014/main" xmlns="" id="{00000000-0008-0000-2100-00008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5" name="294 CuadroTexto">
          <a:extLst>
            <a:ext uri="{FF2B5EF4-FFF2-40B4-BE49-F238E27FC236}">
              <a16:creationId xmlns:a16="http://schemas.microsoft.com/office/drawing/2014/main" xmlns="" id="{00000000-0008-0000-2100-00008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6" name="295 CuadroTexto">
          <a:extLst>
            <a:ext uri="{FF2B5EF4-FFF2-40B4-BE49-F238E27FC236}">
              <a16:creationId xmlns:a16="http://schemas.microsoft.com/office/drawing/2014/main" xmlns="" id="{00000000-0008-0000-2100-00008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7" name="296 CuadroTexto">
          <a:extLst>
            <a:ext uri="{FF2B5EF4-FFF2-40B4-BE49-F238E27FC236}">
              <a16:creationId xmlns:a16="http://schemas.microsoft.com/office/drawing/2014/main" xmlns="" id="{00000000-0008-0000-2100-00008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8" name="17 CuadroTexto">
          <a:extLst>
            <a:ext uri="{FF2B5EF4-FFF2-40B4-BE49-F238E27FC236}">
              <a16:creationId xmlns:a16="http://schemas.microsoft.com/office/drawing/2014/main" xmlns="" id="{00000000-0008-0000-2100-00008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9" name="90 CuadroTexto">
          <a:extLst>
            <a:ext uri="{FF2B5EF4-FFF2-40B4-BE49-F238E27FC236}">
              <a16:creationId xmlns:a16="http://schemas.microsoft.com/office/drawing/2014/main" xmlns="" id="{00000000-0008-0000-2100-00008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0" name="91 CuadroTexto">
          <a:extLst>
            <a:ext uri="{FF2B5EF4-FFF2-40B4-BE49-F238E27FC236}">
              <a16:creationId xmlns:a16="http://schemas.microsoft.com/office/drawing/2014/main" xmlns="" id="{00000000-0008-0000-2100-00008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1" name="92 CuadroTexto">
          <a:extLst>
            <a:ext uri="{FF2B5EF4-FFF2-40B4-BE49-F238E27FC236}">
              <a16:creationId xmlns:a16="http://schemas.microsoft.com/office/drawing/2014/main" xmlns="" id="{00000000-0008-0000-2100-00008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2" name="93 CuadroTexto">
          <a:extLst>
            <a:ext uri="{FF2B5EF4-FFF2-40B4-BE49-F238E27FC236}">
              <a16:creationId xmlns:a16="http://schemas.microsoft.com/office/drawing/2014/main" xmlns="" id="{00000000-0008-0000-2100-00008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3" name="94 CuadroTexto">
          <a:extLst>
            <a:ext uri="{FF2B5EF4-FFF2-40B4-BE49-F238E27FC236}">
              <a16:creationId xmlns:a16="http://schemas.microsoft.com/office/drawing/2014/main" xmlns="" id="{00000000-0008-0000-2100-00008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4" name="95 CuadroTexto">
          <a:extLst>
            <a:ext uri="{FF2B5EF4-FFF2-40B4-BE49-F238E27FC236}">
              <a16:creationId xmlns:a16="http://schemas.microsoft.com/office/drawing/2014/main" xmlns="" id="{00000000-0008-0000-2100-00008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5" name="96 CuadroTexto">
          <a:extLst>
            <a:ext uri="{FF2B5EF4-FFF2-40B4-BE49-F238E27FC236}">
              <a16:creationId xmlns:a16="http://schemas.microsoft.com/office/drawing/2014/main" xmlns="" id="{00000000-0008-0000-2100-00008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6" name="97 CuadroTexto">
          <a:extLst>
            <a:ext uri="{FF2B5EF4-FFF2-40B4-BE49-F238E27FC236}">
              <a16:creationId xmlns:a16="http://schemas.microsoft.com/office/drawing/2014/main" xmlns="" id="{00000000-0008-0000-2100-00008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7" name="98 CuadroTexto">
          <a:extLst>
            <a:ext uri="{FF2B5EF4-FFF2-40B4-BE49-F238E27FC236}">
              <a16:creationId xmlns:a16="http://schemas.microsoft.com/office/drawing/2014/main" xmlns="" id="{00000000-0008-0000-2100-00008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8" name="99 CuadroTexto">
          <a:extLst>
            <a:ext uri="{FF2B5EF4-FFF2-40B4-BE49-F238E27FC236}">
              <a16:creationId xmlns:a16="http://schemas.microsoft.com/office/drawing/2014/main" xmlns="" id="{00000000-0008-0000-2100-00009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9" name="100 CuadroTexto">
          <a:extLst>
            <a:ext uri="{FF2B5EF4-FFF2-40B4-BE49-F238E27FC236}">
              <a16:creationId xmlns:a16="http://schemas.microsoft.com/office/drawing/2014/main" xmlns="" id="{00000000-0008-0000-2100-00009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0" name="101 CuadroTexto">
          <a:extLst>
            <a:ext uri="{FF2B5EF4-FFF2-40B4-BE49-F238E27FC236}">
              <a16:creationId xmlns:a16="http://schemas.microsoft.com/office/drawing/2014/main" xmlns="" id="{00000000-0008-0000-2100-00009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1" name="118 CuadroTexto">
          <a:extLst>
            <a:ext uri="{FF2B5EF4-FFF2-40B4-BE49-F238E27FC236}">
              <a16:creationId xmlns:a16="http://schemas.microsoft.com/office/drawing/2014/main" xmlns="" id="{00000000-0008-0000-2100-00009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2" name="119 CuadroTexto">
          <a:extLst>
            <a:ext uri="{FF2B5EF4-FFF2-40B4-BE49-F238E27FC236}">
              <a16:creationId xmlns:a16="http://schemas.microsoft.com/office/drawing/2014/main" xmlns="" id="{00000000-0008-0000-2100-00009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3" name="120 CuadroTexto">
          <a:extLst>
            <a:ext uri="{FF2B5EF4-FFF2-40B4-BE49-F238E27FC236}">
              <a16:creationId xmlns:a16="http://schemas.microsoft.com/office/drawing/2014/main" xmlns="" id="{00000000-0008-0000-2100-00009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4" name="121 CuadroTexto">
          <a:extLst>
            <a:ext uri="{FF2B5EF4-FFF2-40B4-BE49-F238E27FC236}">
              <a16:creationId xmlns:a16="http://schemas.microsoft.com/office/drawing/2014/main" xmlns="" id="{00000000-0008-0000-2100-00009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5" name="122 CuadroTexto">
          <a:extLst>
            <a:ext uri="{FF2B5EF4-FFF2-40B4-BE49-F238E27FC236}">
              <a16:creationId xmlns:a16="http://schemas.microsoft.com/office/drawing/2014/main" xmlns="" id="{00000000-0008-0000-2100-00009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6" name="123 CuadroTexto">
          <a:extLst>
            <a:ext uri="{FF2B5EF4-FFF2-40B4-BE49-F238E27FC236}">
              <a16:creationId xmlns:a16="http://schemas.microsoft.com/office/drawing/2014/main" xmlns="" id="{00000000-0008-0000-2100-00009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7" name="124 CuadroTexto">
          <a:extLst>
            <a:ext uri="{FF2B5EF4-FFF2-40B4-BE49-F238E27FC236}">
              <a16:creationId xmlns:a16="http://schemas.microsoft.com/office/drawing/2014/main" xmlns="" id="{00000000-0008-0000-2100-00009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8" name="125 CuadroTexto">
          <a:extLst>
            <a:ext uri="{FF2B5EF4-FFF2-40B4-BE49-F238E27FC236}">
              <a16:creationId xmlns:a16="http://schemas.microsoft.com/office/drawing/2014/main" xmlns="" id="{00000000-0008-0000-2100-00009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9" name="143 CuadroTexto">
          <a:extLst>
            <a:ext uri="{FF2B5EF4-FFF2-40B4-BE49-F238E27FC236}">
              <a16:creationId xmlns:a16="http://schemas.microsoft.com/office/drawing/2014/main" xmlns="" id="{00000000-0008-0000-2100-00009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0" name="144 CuadroTexto">
          <a:extLst>
            <a:ext uri="{FF2B5EF4-FFF2-40B4-BE49-F238E27FC236}">
              <a16:creationId xmlns:a16="http://schemas.microsoft.com/office/drawing/2014/main" xmlns="" id="{00000000-0008-0000-2100-00009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1" name="145 CuadroTexto">
          <a:extLst>
            <a:ext uri="{FF2B5EF4-FFF2-40B4-BE49-F238E27FC236}">
              <a16:creationId xmlns:a16="http://schemas.microsoft.com/office/drawing/2014/main" xmlns="" id="{00000000-0008-0000-2100-00009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2" name="146 CuadroTexto">
          <a:extLst>
            <a:ext uri="{FF2B5EF4-FFF2-40B4-BE49-F238E27FC236}">
              <a16:creationId xmlns:a16="http://schemas.microsoft.com/office/drawing/2014/main" xmlns="" id="{00000000-0008-0000-2100-00009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3" name="147 CuadroTexto">
          <a:extLst>
            <a:ext uri="{FF2B5EF4-FFF2-40B4-BE49-F238E27FC236}">
              <a16:creationId xmlns:a16="http://schemas.microsoft.com/office/drawing/2014/main" xmlns="" id="{00000000-0008-0000-2100-00009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4" name="148 CuadroTexto">
          <a:extLst>
            <a:ext uri="{FF2B5EF4-FFF2-40B4-BE49-F238E27FC236}">
              <a16:creationId xmlns:a16="http://schemas.microsoft.com/office/drawing/2014/main" xmlns="" id="{00000000-0008-0000-2100-0000A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5" name="149 CuadroTexto">
          <a:extLst>
            <a:ext uri="{FF2B5EF4-FFF2-40B4-BE49-F238E27FC236}">
              <a16:creationId xmlns:a16="http://schemas.microsoft.com/office/drawing/2014/main" xmlns="" id="{00000000-0008-0000-2100-0000A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6" name="150 CuadroTexto">
          <a:extLst>
            <a:ext uri="{FF2B5EF4-FFF2-40B4-BE49-F238E27FC236}">
              <a16:creationId xmlns:a16="http://schemas.microsoft.com/office/drawing/2014/main" xmlns="" id="{00000000-0008-0000-2100-0000A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7" name="151 CuadroTexto">
          <a:extLst>
            <a:ext uri="{FF2B5EF4-FFF2-40B4-BE49-F238E27FC236}">
              <a16:creationId xmlns:a16="http://schemas.microsoft.com/office/drawing/2014/main" xmlns="" id="{00000000-0008-0000-2100-0000A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8" name="152 CuadroTexto">
          <a:extLst>
            <a:ext uri="{FF2B5EF4-FFF2-40B4-BE49-F238E27FC236}">
              <a16:creationId xmlns:a16="http://schemas.microsoft.com/office/drawing/2014/main" xmlns="" id="{00000000-0008-0000-2100-0000A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9" name="153 CuadroTexto">
          <a:extLst>
            <a:ext uri="{FF2B5EF4-FFF2-40B4-BE49-F238E27FC236}">
              <a16:creationId xmlns:a16="http://schemas.microsoft.com/office/drawing/2014/main" xmlns="" id="{00000000-0008-0000-2100-0000A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0" name="154 CuadroTexto">
          <a:extLst>
            <a:ext uri="{FF2B5EF4-FFF2-40B4-BE49-F238E27FC236}">
              <a16:creationId xmlns:a16="http://schemas.microsoft.com/office/drawing/2014/main" xmlns="" id="{00000000-0008-0000-2100-0000A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1" name="155 CuadroTexto">
          <a:extLst>
            <a:ext uri="{FF2B5EF4-FFF2-40B4-BE49-F238E27FC236}">
              <a16:creationId xmlns:a16="http://schemas.microsoft.com/office/drawing/2014/main" xmlns="" id="{00000000-0008-0000-2100-0000A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2" name="156 CuadroTexto">
          <a:extLst>
            <a:ext uri="{FF2B5EF4-FFF2-40B4-BE49-F238E27FC236}">
              <a16:creationId xmlns:a16="http://schemas.microsoft.com/office/drawing/2014/main" xmlns="" id="{00000000-0008-0000-2100-0000A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3" name="157 CuadroTexto">
          <a:extLst>
            <a:ext uri="{FF2B5EF4-FFF2-40B4-BE49-F238E27FC236}">
              <a16:creationId xmlns:a16="http://schemas.microsoft.com/office/drawing/2014/main" xmlns="" id="{00000000-0008-0000-2100-0000A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4" name="158 CuadroTexto">
          <a:extLst>
            <a:ext uri="{FF2B5EF4-FFF2-40B4-BE49-F238E27FC236}">
              <a16:creationId xmlns:a16="http://schemas.microsoft.com/office/drawing/2014/main" xmlns="" id="{00000000-0008-0000-2100-0000A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5" name="159 CuadroTexto">
          <a:extLst>
            <a:ext uri="{FF2B5EF4-FFF2-40B4-BE49-F238E27FC236}">
              <a16:creationId xmlns:a16="http://schemas.microsoft.com/office/drawing/2014/main" xmlns="" id="{00000000-0008-0000-2100-0000A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6" name="160 CuadroTexto">
          <a:extLst>
            <a:ext uri="{FF2B5EF4-FFF2-40B4-BE49-F238E27FC236}">
              <a16:creationId xmlns:a16="http://schemas.microsoft.com/office/drawing/2014/main" xmlns="" id="{00000000-0008-0000-2100-0000A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7" name="161 CuadroTexto">
          <a:extLst>
            <a:ext uri="{FF2B5EF4-FFF2-40B4-BE49-F238E27FC236}">
              <a16:creationId xmlns:a16="http://schemas.microsoft.com/office/drawing/2014/main" xmlns="" id="{00000000-0008-0000-2100-0000A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8" name="162 CuadroTexto">
          <a:extLst>
            <a:ext uri="{FF2B5EF4-FFF2-40B4-BE49-F238E27FC236}">
              <a16:creationId xmlns:a16="http://schemas.microsoft.com/office/drawing/2014/main" xmlns="" id="{00000000-0008-0000-2100-0000A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9" name="163 CuadroTexto">
          <a:extLst>
            <a:ext uri="{FF2B5EF4-FFF2-40B4-BE49-F238E27FC236}">
              <a16:creationId xmlns:a16="http://schemas.microsoft.com/office/drawing/2014/main" xmlns="" id="{00000000-0008-0000-2100-0000A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0" name="164 CuadroTexto">
          <a:extLst>
            <a:ext uri="{FF2B5EF4-FFF2-40B4-BE49-F238E27FC236}">
              <a16:creationId xmlns:a16="http://schemas.microsoft.com/office/drawing/2014/main" xmlns="" id="{00000000-0008-0000-2100-0000B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1" name="165 CuadroTexto">
          <a:extLst>
            <a:ext uri="{FF2B5EF4-FFF2-40B4-BE49-F238E27FC236}">
              <a16:creationId xmlns:a16="http://schemas.microsoft.com/office/drawing/2014/main" xmlns="" id="{00000000-0008-0000-2100-0000B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2" name="166 CuadroTexto">
          <a:extLst>
            <a:ext uri="{FF2B5EF4-FFF2-40B4-BE49-F238E27FC236}">
              <a16:creationId xmlns:a16="http://schemas.microsoft.com/office/drawing/2014/main" xmlns="" id="{00000000-0008-0000-2100-0000B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3" name="167 CuadroTexto">
          <a:extLst>
            <a:ext uri="{FF2B5EF4-FFF2-40B4-BE49-F238E27FC236}">
              <a16:creationId xmlns:a16="http://schemas.microsoft.com/office/drawing/2014/main" xmlns="" id="{00000000-0008-0000-2100-0000B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4" name="168 CuadroTexto">
          <a:extLst>
            <a:ext uri="{FF2B5EF4-FFF2-40B4-BE49-F238E27FC236}">
              <a16:creationId xmlns:a16="http://schemas.microsoft.com/office/drawing/2014/main" xmlns="" id="{00000000-0008-0000-2100-0000B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5" name="169 CuadroTexto">
          <a:extLst>
            <a:ext uri="{FF2B5EF4-FFF2-40B4-BE49-F238E27FC236}">
              <a16:creationId xmlns:a16="http://schemas.microsoft.com/office/drawing/2014/main" xmlns="" id="{00000000-0008-0000-2100-0000B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6" name="170 CuadroTexto">
          <a:extLst>
            <a:ext uri="{FF2B5EF4-FFF2-40B4-BE49-F238E27FC236}">
              <a16:creationId xmlns:a16="http://schemas.microsoft.com/office/drawing/2014/main" xmlns="" id="{00000000-0008-0000-2100-0000B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7" name="171 CuadroTexto">
          <a:extLst>
            <a:ext uri="{FF2B5EF4-FFF2-40B4-BE49-F238E27FC236}">
              <a16:creationId xmlns:a16="http://schemas.microsoft.com/office/drawing/2014/main" xmlns="" id="{00000000-0008-0000-2100-0000B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8" name="172 CuadroTexto">
          <a:extLst>
            <a:ext uri="{FF2B5EF4-FFF2-40B4-BE49-F238E27FC236}">
              <a16:creationId xmlns:a16="http://schemas.microsoft.com/office/drawing/2014/main" xmlns="" id="{00000000-0008-0000-2100-0000B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9" name="173 CuadroTexto">
          <a:extLst>
            <a:ext uri="{FF2B5EF4-FFF2-40B4-BE49-F238E27FC236}">
              <a16:creationId xmlns:a16="http://schemas.microsoft.com/office/drawing/2014/main" xmlns="" id="{00000000-0008-0000-2100-0000B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0" name="174 CuadroTexto">
          <a:extLst>
            <a:ext uri="{FF2B5EF4-FFF2-40B4-BE49-F238E27FC236}">
              <a16:creationId xmlns:a16="http://schemas.microsoft.com/office/drawing/2014/main" xmlns="" id="{00000000-0008-0000-2100-0000B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1" name="175 CuadroTexto">
          <a:extLst>
            <a:ext uri="{FF2B5EF4-FFF2-40B4-BE49-F238E27FC236}">
              <a16:creationId xmlns:a16="http://schemas.microsoft.com/office/drawing/2014/main" xmlns="" id="{00000000-0008-0000-2100-0000B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2" name="176 CuadroTexto">
          <a:extLst>
            <a:ext uri="{FF2B5EF4-FFF2-40B4-BE49-F238E27FC236}">
              <a16:creationId xmlns:a16="http://schemas.microsoft.com/office/drawing/2014/main" xmlns="" id="{00000000-0008-0000-2100-0000B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3" name="177 CuadroTexto">
          <a:extLst>
            <a:ext uri="{FF2B5EF4-FFF2-40B4-BE49-F238E27FC236}">
              <a16:creationId xmlns:a16="http://schemas.microsoft.com/office/drawing/2014/main" xmlns="" id="{00000000-0008-0000-2100-0000B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4" name="178 CuadroTexto">
          <a:extLst>
            <a:ext uri="{FF2B5EF4-FFF2-40B4-BE49-F238E27FC236}">
              <a16:creationId xmlns:a16="http://schemas.microsoft.com/office/drawing/2014/main" xmlns="" id="{00000000-0008-0000-2100-0000B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5" name="179 CuadroTexto">
          <a:extLst>
            <a:ext uri="{FF2B5EF4-FFF2-40B4-BE49-F238E27FC236}">
              <a16:creationId xmlns:a16="http://schemas.microsoft.com/office/drawing/2014/main" xmlns="" id="{00000000-0008-0000-2100-0000B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6" name="180 CuadroTexto">
          <a:extLst>
            <a:ext uri="{FF2B5EF4-FFF2-40B4-BE49-F238E27FC236}">
              <a16:creationId xmlns:a16="http://schemas.microsoft.com/office/drawing/2014/main" xmlns="" id="{00000000-0008-0000-2100-0000C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7" name="181 CuadroTexto">
          <a:extLst>
            <a:ext uri="{FF2B5EF4-FFF2-40B4-BE49-F238E27FC236}">
              <a16:creationId xmlns:a16="http://schemas.microsoft.com/office/drawing/2014/main" xmlns="" id="{00000000-0008-0000-2100-0000C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8" name="182 CuadroTexto">
          <a:extLst>
            <a:ext uri="{FF2B5EF4-FFF2-40B4-BE49-F238E27FC236}">
              <a16:creationId xmlns:a16="http://schemas.microsoft.com/office/drawing/2014/main" xmlns="" id="{00000000-0008-0000-2100-0000C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9" name="183 CuadroTexto">
          <a:extLst>
            <a:ext uri="{FF2B5EF4-FFF2-40B4-BE49-F238E27FC236}">
              <a16:creationId xmlns:a16="http://schemas.microsoft.com/office/drawing/2014/main" xmlns="" id="{00000000-0008-0000-2100-0000C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0" name="184 CuadroTexto">
          <a:extLst>
            <a:ext uri="{FF2B5EF4-FFF2-40B4-BE49-F238E27FC236}">
              <a16:creationId xmlns:a16="http://schemas.microsoft.com/office/drawing/2014/main" xmlns="" id="{00000000-0008-0000-2100-0000C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1" name="185 CuadroTexto">
          <a:extLst>
            <a:ext uri="{FF2B5EF4-FFF2-40B4-BE49-F238E27FC236}">
              <a16:creationId xmlns:a16="http://schemas.microsoft.com/office/drawing/2014/main" xmlns="" id="{00000000-0008-0000-2100-0000C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2" name="186 CuadroTexto">
          <a:extLst>
            <a:ext uri="{FF2B5EF4-FFF2-40B4-BE49-F238E27FC236}">
              <a16:creationId xmlns:a16="http://schemas.microsoft.com/office/drawing/2014/main" xmlns="" id="{00000000-0008-0000-2100-0000C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3" name="187 CuadroTexto">
          <a:extLst>
            <a:ext uri="{FF2B5EF4-FFF2-40B4-BE49-F238E27FC236}">
              <a16:creationId xmlns:a16="http://schemas.microsoft.com/office/drawing/2014/main" xmlns="" id="{00000000-0008-0000-2100-0000C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4" name="188 CuadroTexto">
          <a:extLst>
            <a:ext uri="{FF2B5EF4-FFF2-40B4-BE49-F238E27FC236}">
              <a16:creationId xmlns:a16="http://schemas.microsoft.com/office/drawing/2014/main" xmlns="" id="{00000000-0008-0000-2100-0000C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5" name="189 CuadroTexto">
          <a:extLst>
            <a:ext uri="{FF2B5EF4-FFF2-40B4-BE49-F238E27FC236}">
              <a16:creationId xmlns:a16="http://schemas.microsoft.com/office/drawing/2014/main" xmlns="" id="{00000000-0008-0000-2100-0000C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6" name="190 CuadroTexto">
          <a:extLst>
            <a:ext uri="{FF2B5EF4-FFF2-40B4-BE49-F238E27FC236}">
              <a16:creationId xmlns:a16="http://schemas.microsoft.com/office/drawing/2014/main" xmlns="" id="{00000000-0008-0000-2100-0000C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7" name="191 CuadroTexto">
          <a:extLst>
            <a:ext uri="{FF2B5EF4-FFF2-40B4-BE49-F238E27FC236}">
              <a16:creationId xmlns:a16="http://schemas.microsoft.com/office/drawing/2014/main" xmlns="" id="{00000000-0008-0000-2100-0000C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8" name="192 CuadroTexto">
          <a:extLst>
            <a:ext uri="{FF2B5EF4-FFF2-40B4-BE49-F238E27FC236}">
              <a16:creationId xmlns:a16="http://schemas.microsoft.com/office/drawing/2014/main" xmlns="" id="{00000000-0008-0000-2100-0000C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9" name="193 CuadroTexto">
          <a:extLst>
            <a:ext uri="{FF2B5EF4-FFF2-40B4-BE49-F238E27FC236}">
              <a16:creationId xmlns:a16="http://schemas.microsoft.com/office/drawing/2014/main" xmlns="" id="{00000000-0008-0000-2100-0000C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0" name="194 CuadroTexto">
          <a:extLst>
            <a:ext uri="{FF2B5EF4-FFF2-40B4-BE49-F238E27FC236}">
              <a16:creationId xmlns:a16="http://schemas.microsoft.com/office/drawing/2014/main" xmlns="" id="{00000000-0008-0000-2100-0000C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1" name="195 CuadroTexto">
          <a:extLst>
            <a:ext uri="{FF2B5EF4-FFF2-40B4-BE49-F238E27FC236}">
              <a16:creationId xmlns:a16="http://schemas.microsoft.com/office/drawing/2014/main" xmlns="" id="{00000000-0008-0000-2100-0000C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2" name="196 CuadroTexto">
          <a:extLst>
            <a:ext uri="{FF2B5EF4-FFF2-40B4-BE49-F238E27FC236}">
              <a16:creationId xmlns:a16="http://schemas.microsoft.com/office/drawing/2014/main" xmlns="" id="{00000000-0008-0000-2100-0000D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3" name="197 CuadroTexto">
          <a:extLst>
            <a:ext uri="{FF2B5EF4-FFF2-40B4-BE49-F238E27FC236}">
              <a16:creationId xmlns:a16="http://schemas.microsoft.com/office/drawing/2014/main" xmlns="" id="{00000000-0008-0000-2100-0000D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4" name="198 CuadroTexto">
          <a:extLst>
            <a:ext uri="{FF2B5EF4-FFF2-40B4-BE49-F238E27FC236}">
              <a16:creationId xmlns:a16="http://schemas.microsoft.com/office/drawing/2014/main" xmlns="" id="{00000000-0008-0000-2100-0000D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5" name="199 CuadroTexto">
          <a:extLst>
            <a:ext uri="{FF2B5EF4-FFF2-40B4-BE49-F238E27FC236}">
              <a16:creationId xmlns:a16="http://schemas.microsoft.com/office/drawing/2014/main" xmlns="" id="{00000000-0008-0000-2100-0000D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6" name="200 CuadroTexto">
          <a:extLst>
            <a:ext uri="{FF2B5EF4-FFF2-40B4-BE49-F238E27FC236}">
              <a16:creationId xmlns:a16="http://schemas.microsoft.com/office/drawing/2014/main" xmlns="" id="{00000000-0008-0000-2100-0000D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7" name="201 CuadroTexto">
          <a:extLst>
            <a:ext uri="{FF2B5EF4-FFF2-40B4-BE49-F238E27FC236}">
              <a16:creationId xmlns:a16="http://schemas.microsoft.com/office/drawing/2014/main" xmlns="" id="{00000000-0008-0000-2100-0000D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8" name="202 CuadroTexto">
          <a:extLst>
            <a:ext uri="{FF2B5EF4-FFF2-40B4-BE49-F238E27FC236}">
              <a16:creationId xmlns:a16="http://schemas.microsoft.com/office/drawing/2014/main" xmlns="" id="{00000000-0008-0000-2100-0000D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9" name="203 CuadroTexto">
          <a:extLst>
            <a:ext uri="{FF2B5EF4-FFF2-40B4-BE49-F238E27FC236}">
              <a16:creationId xmlns:a16="http://schemas.microsoft.com/office/drawing/2014/main" xmlns="" id="{00000000-0008-0000-2100-0000D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0" name="204 CuadroTexto">
          <a:extLst>
            <a:ext uri="{FF2B5EF4-FFF2-40B4-BE49-F238E27FC236}">
              <a16:creationId xmlns:a16="http://schemas.microsoft.com/office/drawing/2014/main" xmlns="" id="{00000000-0008-0000-2100-0000D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1" name="205 CuadroTexto">
          <a:extLst>
            <a:ext uri="{FF2B5EF4-FFF2-40B4-BE49-F238E27FC236}">
              <a16:creationId xmlns:a16="http://schemas.microsoft.com/office/drawing/2014/main" xmlns="" id="{00000000-0008-0000-2100-0000D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2" name="206 CuadroTexto">
          <a:extLst>
            <a:ext uri="{FF2B5EF4-FFF2-40B4-BE49-F238E27FC236}">
              <a16:creationId xmlns:a16="http://schemas.microsoft.com/office/drawing/2014/main" xmlns="" id="{00000000-0008-0000-2100-0000D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3" name="207 CuadroTexto">
          <a:extLst>
            <a:ext uri="{FF2B5EF4-FFF2-40B4-BE49-F238E27FC236}">
              <a16:creationId xmlns:a16="http://schemas.microsoft.com/office/drawing/2014/main" xmlns="" id="{00000000-0008-0000-2100-0000D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4" name="208 CuadroTexto">
          <a:extLst>
            <a:ext uri="{FF2B5EF4-FFF2-40B4-BE49-F238E27FC236}">
              <a16:creationId xmlns:a16="http://schemas.microsoft.com/office/drawing/2014/main" xmlns="" id="{00000000-0008-0000-2100-0000D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5" name="209 CuadroTexto">
          <a:extLst>
            <a:ext uri="{FF2B5EF4-FFF2-40B4-BE49-F238E27FC236}">
              <a16:creationId xmlns:a16="http://schemas.microsoft.com/office/drawing/2014/main" xmlns="" id="{00000000-0008-0000-2100-0000D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6" name="210 CuadroTexto">
          <a:extLst>
            <a:ext uri="{FF2B5EF4-FFF2-40B4-BE49-F238E27FC236}">
              <a16:creationId xmlns:a16="http://schemas.microsoft.com/office/drawing/2014/main" xmlns="" id="{00000000-0008-0000-2100-0000D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7" name="211 CuadroTexto">
          <a:extLst>
            <a:ext uri="{FF2B5EF4-FFF2-40B4-BE49-F238E27FC236}">
              <a16:creationId xmlns:a16="http://schemas.microsoft.com/office/drawing/2014/main" xmlns="" id="{00000000-0008-0000-2100-0000D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8" name="212 CuadroTexto">
          <a:extLst>
            <a:ext uri="{FF2B5EF4-FFF2-40B4-BE49-F238E27FC236}">
              <a16:creationId xmlns:a16="http://schemas.microsoft.com/office/drawing/2014/main" xmlns="" id="{00000000-0008-0000-2100-0000E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9" name="213 CuadroTexto">
          <a:extLst>
            <a:ext uri="{FF2B5EF4-FFF2-40B4-BE49-F238E27FC236}">
              <a16:creationId xmlns:a16="http://schemas.microsoft.com/office/drawing/2014/main" xmlns="" id="{00000000-0008-0000-2100-0000E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0" name="214 CuadroTexto">
          <a:extLst>
            <a:ext uri="{FF2B5EF4-FFF2-40B4-BE49-F238E27FC236}">
              <a16:creationId xmlns:a16="http://schemas.microsoft.com/office/drawing/2014/main" xmlns="" id="{00000000-0008-0000-2100-0000E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1" name="215 CuadroTexto">
          <a:extLst>
            <a:ext uri="{FF2B5EF4-FFF2-40B4-BE49-F238E27FC236}">
              <a16:creationId xmlns:a16="http://schemas.microsoft.com/office/drawing/2014/main" xmlns="" id="{00000000-0008-0000-2100-0000E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2" name="216 CuadroTexto">
          <a:extLst>
            <a:ext uri="{FF2B5EF4-FFF2-40B4-BE49-F238E27FC236}">
              <a16:creationId xmlns:a16="http://schemas.microsoft.com/office/drawing/2014/main" xmlns="" id="{00000000-0008-0000-2100-0000E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3" name="217 CuadroTexto">
          <a:extLst>
            <a:ext uri="{FF2B5EF4-FFF2-40B4-BE49-F238E27FC236}">
              <a16:creationId xmlns:a16="http://schemas.microsoft.com/office/drawing/2014/main" xmlns="" id="{00000000-0008-0000-2100-0000E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4" name="218 CuadroTexto">
          <a:extLst>
            <a:ext uri="{FF2B5EF4-FFF2-40B4-BE49-F238E27FC236}">
              <a16:creationId xmlns:a16="http://schemas.microsoft.com/office/drawing/2014/main" xmlns="" id="{00000000-0008-0000-2100-0000E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5" name="219 CuadroTexto">
          <a:extLst>
            <a:ext uri="{FF2B5EF4-FFF2-40B4-BE49-F238E27FC236}">
              <a16:creationId xmlns:a16="http://schemas.microsoft.com/office/drawing/2014/main" xmlns="" id="{00000000-0008-0000-2100-0000E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6" name="220 CuadroTexto">
          <a:extLst>
            <a:ext uri="{FF2B5EF4-FFF2-40B4-BE49-F238E27FC236}">
              <a16:creationId xmlns:a16="http://schemas.microsoft.com/office/drawing/2014/main" xmlns="" id="{00000000-0008-0000-2100-0000E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7" name="221 CuadroTexto">
          <a:extLst>
            <a:ext uri="{FF2B5EF4-FFF2-40B4-BE49-F238E27FC236}">
              <a16:creationId xmlns:a16="http://schemas.microsoft.com/office/drawing/2014/main" xmlns="" id="{00000000-0008-0000-2100-0000E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8" name="222 CuadroTexto">
          <a:extLst>
            <a:ext uri="{FF2B5EF4-FFF2-40B4-BE49-F238E27FC236}">
              <a16:creationId xmlns:a16="http://schemas.microsoft.com/office/drawing/2014/main" xmlns="" id="{00000000-0008-0000-2100-0000E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9" name="223 CuadroTexto">
          <a:extLst>
            <a:ext uri="{FF2B5EF4-FFF2-40B4-BE49-F238E27FC236}">
              <a16:creationId xmlns:a16="http://schemas.microsoft.com/office/drawing/2014/main" xmlns="" id="{00000000-0008-0000-2100-0000E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0" name="224 CuadroTexto">
          <a:extLst>
            <a:ext uri="{FF2B5EF4-FFF2-40B4-BE49-F238E27FC236}">
              <a16:creationId xmlns:a16="http://schemas.microsoft.com/office/drawing/2014/main" xmlns="" id="{00000000-0008-0000-2100-0000E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1" name="225 CuadroTexto">
          <a:extLst>
            <a:ext uri="{FF2B5EF4-FFF2-40B4-BE49-F238E27FC236}">
              <a16:creationId xmlns:a16="http://schemas.microsoft.com/office/drawing/2014/main" xmlns="" id="{00000000-0008-0000-2100-0000E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2" name="226 CuadroTexto">
          <a:extLst>
            <a:ext uri="{FF2B5EF4-FFF2-40B4-BE49-F238E27FC236}">
              <a16:creationId xmlns:a16="http://schemas.microsoft.com/office/drawing/2014/main" xmlns="" id="{00000000-0008-0000-2100-0000E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3" name="227 CuadroTexto">
          <a:extLst>
            <a:ext uri="{FF2B5EF4-FFF2-40B4-BE49-F238E27FC236}">
              <a16:creationId xmlns:a16="http://schemas.microsoft.com/office/drawing/2014/main" xmlns="" id="{00000000-0008-0000-2100-0000E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4" name="228 CuadroTexto">
          <a:extLst>
            <a:ext uri="{FF2B5EF4-FFF2-40B4-BE49-F238E27FC236}">
              <a16:creationId xmlns:a16="http://schemas.microsoft.com/office/drawing/2014/main" xmlns="" id="{00000000-0008-0000-2100-0000F0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5" name="229 CuadroTexto">
          <a:extLst>
            <a:ext uri="{FF2B5EF4-FFF2-40B4-BE49-F238E27FC236}">
              <a16:creationId xmlns:a16="http://schemas.microsoft.com/office/drawing/2014/main" xmlns="" id="{00000000-0008-0000-2100-0000F1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6" name="230 CuadroTexto">
          <a:extLst>
            <a:ext uri="{FF2B5EF4-FFF2-40B4-BE49-F238E27FC236}">
              <a16:creationId xmlns:a16="http://schemas.microsoft.com/office/drawing/2014/main" xmlns="" id="{00000000-0008-0000-2100-0000F2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7" name="231 CuadroTexto">
          <a:extLst>
            <a:ext uri="{FF2B5EF4-FFF2-40B4-BE49-F238E27FC236}">
              <a16:creationId xmlns:a16="http://schemas.microsoft.com/office/drawing/2014/main" xmlns="" id="{00000000-0008-0000-2100-0000F3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8" name="232 CuadroTexto">
          <a:extLst>
            <a:ext uri="{FF2B5EF4-FFF2-40B4-BE49-F238E27FC236}">
              <a16:creationId xmlns:a16="http://schemas.microsoft.com/office/drawing/2014/main" xmlns="" id="{00000000-0008-0000-2100-0000F4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9" name="233 CuadroTexto">
          <a:extLst>
            <a:ext uri="{FF2B5EF4-FFF2-40B4-BE49-F238E27FC236}">
              <a16:creationId xmlns:a16="http://schemas.microsoft.com/office/drawing/2014/main" xmlns="" id="{00000000-0008-0000-2100-0000F5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0" name="234 CuadroTexto">
          <a:extLst>
            <a:ext uri="{FF2B5EF4-FFF2-40B4-BE49-F238E27FC236}">
              <a16:creationId xmlns:a16="http://schemas.microsoft.com/office/drawing/2014/main" xmlns="" id="{00000000-0008-0000-2100-0000F6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1" name="235 CuadroTexto">
          <a:extLst>
            <a:ext uri="{FF2B5EF4-FFF2-40B4-BE49-F238E27FC236}">
              <a16:creationId xmlns:a16="http://schemas.microsoft.com/office/drawing/2014/main" xmlns="" id="{00000000-0008-0000-2100-0000F7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2" name="236 CuadroTexto">
          <a:extLst>
            <a:ext uri="{FF2B5EF4-FFF2-40B4-BE49-F238E27FC236}">
              <a16:creationId xmlns:a16="http://schemas.microsoft.com/office/drawing/2014/main" xmlns="" id="{00000000-0008-0000-2100-0000F8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3" name="237 CuadroTexto">
          <a:extLst>
            <a:ext uri="{FF2B5EF4-FFF2-40B4-BE49-F238E27FC236}">
              <a16:creationId xmlns:a16="http://schemas.microsoft.com/office/drawing/2014/main" xmlns="" id="{00000000-0008-0000-2100-0000F9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4" name="238 CuadroTexto">
          <a:extLst>
            <a:ext uri="{FF2B5EF4-FFF2-40B4-BE49-F238E27FC236}">
              <a16:creationId xmlns:a16="http://schemas.microsoft.com/office/drawing/2014/main" xmlns="" id="{00000000-0008-0000-2100-0000FA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5" name="239 CuadroTexto">
          <a:extLst>
            <a:ext uri="{FF2B5EF4-FFF2-40B4-BE49-F238E27FC236}">
              <a16:creationId xmlns:a16="http://schemas.microsoft.com/office/drawing/2014/main" xmlns="" id="{00000000-0008-0000-2100-0000FB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6" name="240 CuadroTexto">
          <a:extLst>
            <a:ext uri="{FF2B5EF4-FFF2-40B4-BE49-F238E27FC236}">
              <a16:creationId xmlns:a16="http://schemas.microsoft.com/office/drawing/2014/main" xmlns="" id="{00000000-0008-0000-2100-0000FC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7" name="241 CuadroTexto">
          <a:extLst>
            <a:ext uri="{FF2B5EF4-FFF2-40B4-BE49-F238E27FC236}">
              <a16:creationId xmlns:a16="http://schemas.microsoft.com/office/drawing/2014/main" xmlns="" id="{00000000-0008-0000-2100-0000FD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8" name="242 CuadroTexto">
          <a:extLst>
            <a:ext uri="{FF2B5EF4-FFF2-40B4-BE49-F238E27FC236}">
              <a16:creationId xmlns:a16="http://schemas.microsoft.com/office/drawing/2014/main" xmlns="" id="{00000000-0008-0000-2100-0000FE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9" name="243 CuadroTexto">
          <a:extLst>
            <a:ext uri="{FF2B5EF4-FFF2-40B4-BE49-F238E27FC236}">
              <a16:creationId xmlns:a16="http://schemas.microsoft.com/office/drawing/2014/main" xmlns="" id="{00000000-0008-0000-2100-0000FF0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0" name="244 CuadroTexto">
          <a:extLst>
            <a:ext uri="{FF2B5EF4-FFF2-40B4-BE49-F238E27FC236}">
              <a16:creationId xmlns:a16="http://schemas.microsoft.com/office/drawing/2014/main" xmlns="" id="{00000000-0008-0000-2100-00000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1" name="245 CuadroTexto">
          <a:extLst>
            <a:ext uri="{FF2B5EF4-FFF2-40B4-BE49-F238E27FC236}">
              <a16:creationId xmlns:a16="http://schemas.microsoft.com/office/drawing/2014/main" xmlns="" id="{00000000-0008-0000-2100-00000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2" name="246 CuadroTexto">
          <a:extLst>
            <a:ext uri="{FF2B5EF4-FFF2-40B4-BE49-F238E27FC236}">
              <a16:creationId xmlns:a16="http://schemas.microsoft.com/office/drawing/2014/main" xmlns="" id="{00000000-0008-0000-2100-00000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3" name="247 CuadroTexto">
          <a:extLst>
            <a:ext uri="{FF2B5EF4-FFF2-40B4-BE49-F238E27FC236}">
              <a16:creationId xmlns:a16="http://schemas.microsoft.com/office/drawing/2014/main" xmlns="" id="{00000000-0008-0000-2100-00000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4" name="248 CuadroTexto">
          <a:extLst>
            <a:ext uri="{FF2B5EF4-FFF2-40B4-BE49-F238E27FC236}">
              <a16:creationId xmlns:a16="http://schemas.microsoft.com/office/drawing/2014/main" xmlns="" id="{00000000-0008-0000-2100-00000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5" name="249 CuadroTexto">
          <a:extLst>
            <a:ext uri="{FF2B5EF4-FFF2-40B4-BE49-F238E27FC236}">
              <a16:creationId xmlns:a16="http://schemas.microsoft.com/office/drawing/2014/main" xmlns="" id="{00000000-0008-0000-2100-00000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6" name="250 CuadroTexto">
          <a:extLst>
            <a:ext uri="{FF2B5EF4-FFF2-40B4-BE49-F238E27FC236}">
              <a16:creationId xmlns:a16="http://schemas.microsoft.com/office/drawing/2014/main" xmlns="" id="{00000000-0008-0000-2100-00000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7" name="251 CuadroTexto">
          <a:extLst>
            <a:ext uri="{FF2B5EF4-FFF2-40B4-BE49-F238E27FC236}">
              <a16:creationId xmlns:a16="http://schemas.microsoft.com/office/drawing/2014/main" xmlns="" id="{00000000-0008-0000-2100-00000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8" name="252 CuadroTexto">
          <a:extLst>
            <a:ext uri="{FF2B5EF4-FFF2-40B4-BE49-F238E27FC236}">
              <a16:creationId xmlns:a16="http://schemas.microsoft.com/office/drawing/2014/main" xmlns="" id="{00000000-0008-0000-2100-00000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9" name="253 CuadroTexto">
          <a:extLst>
            <a:ext uri="{FF2B5EF4-FFF2-40B4-BE49-F238E27FC236}">
              <a16:creationId xmlns:a16="http://schemas.microsoft.com/office/drawing/2014/main" xmlns="" id="{00000000-0008-0000-2100-00000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0" name="254 CuadroTexto">
          <a:extLst>
            <a:ext uri="{FF2B5EF4-FFF2-40B4-BE49-F238E27FC236}">
              <a16:creationId xmlns:a16="http://schemas.microsoft.com/office/drawing/2014/main" xmlns="" id="{00000000-0008-0000-2100-00000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1" name="255 CuadroTexto">
          <a:extLst>
            <a:ext uri="{FF2B5EF4-FFF2-40B4-BE49-F238E27FC236}">
              <a16:creationId xmlns:a16="http://schemas.microsoft.com/office/drawing/2014/main" xmlns="" id="{00000000-0008-0000-2100-00000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2" name="256 CuadroTexto">
          <a:extLst>
            <a:ext uri="{FF2B5EF4-FFF2-40B4-BE49-F238E27FC236}">
              <a16:creationId xmlns:a16="http://schemas.microsoft.com/office/drawing/2014/main" xmlns="" id="{00000000-0008-0000-2100-00000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3" name="257 CuadroTexto">
          <a:extLst>
            <a:ext uri="{FF2B5EF4-FFF2-40B4-BE49-F238E27FC236}">
              <a16:creationId xmlns:a16="http://schemas.microsoft.com/office/drawing/2014/main" xmlns="" id="{00000000-0008-0000-2100-00000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4" name="258 CuadroTexto">
          <a:extLst>
            <a:ext uri="{FF2B5EF4-FFF2-40B4-BE49-F238E27FC236}">
              <a16:creationId xmlns:a16="http://schemas.microsoft.com/office/drawing/2014/main" xmlns="" id="{00000000-0008-0000-2100-00000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5" name="259 CuadroTexto">
          <a:extLst>
            <a:ext uri="{FF2B5EF4-FFF2-40B4-BE49-F238E27FC236}">
              <a16:creationId xmlns:a16="http://schemas.microsoft.com/office/drawing/2014/main" xmlns="" id="{00000000-0008-0000-2100-00000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6" name="260 CuadroTexto">
          <a:extLst>
            <a:ext uri="{FF2B5EF4-FFF2-40B4-BE49-F238E27FC236}">
              <a16:creationId xmlns:a16="http://schemas.microsoft.com/office/drawing/2014/main" xmlns="" id="{00000000-0008-0000-2100-00001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7" name="261 CuadroTexto">
          <a:extLst>
            <a:ext uri="{FF2B5EF4-FFF2-40B4-BE49-F238E27FC236}">
              <a16:creationId xmlns:a16="http://schemas.microsoft.com/office/drawing/2014/main" xmlns="" id="{00000000-0008-0000-2100-00001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8" name="262 CuadroTexto">
          <a:extLst>
            <a:ext uri="{FF2B5EF4-FFF2-40B4-BE49-F238E27FC236}">
              <a16:creationId xmlns:a16="http://schemas.microsoft.com/office/drawing/2014/main" xmlns="" id="{00000000-0008-0000-2100-00001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9" name="263 CuadroTexto">
          <a:extLst>
            <a:ext uri="{FF2B5EF4-FFF2-40B4-BE49-F238E27FC236}">
              <a16:creationId xmlns:a16="http://schemas.microsoft.com/office/drawing/2014/main" xmlns="" id="{00000000-0008-0000-2100-00001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0" name="264 CuadroTexto">
          <a:extLst>
            <a:ext uri="{FF2B5EF4-FFF2-40B4-BE49-F238E27FC236}">
              <a16:creationId xmlns:a16="http://schemas.microsoft.com/office/drawing/2014/main" xmlns="" id="{00000000-0008-0000-2100-00001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1" name="265 CuadroTexto">
          <a:extLst>
            <a:ext uri="{FF2B5EF4-FFF2-40B4-BE49-F238E27FC236}">
              <a16:creationId xmlns:a16="http://schemas.microsoft.com/office/drawing/2014/main" xmlns="" id="{00000000-0008-0000-2100-00001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2" name="266 CuadroTexto">
          <a:extLst>
            <a:ext uri="{FF2B5EF4-FFF2-40B4-BE49-F238E27FC236}">
              <a16:creationId xmlns:a16="http://schemas.microsoft.com/office/drawing/2014/main" xmlns="" id="{00000000-0008-0000-2100-00001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3" name="267 CuadroTexto">
          <a:extLst>
            <a:ext uri="{FF2B5EF4-FFF2-40B4-BE49-F238E27FC236}">
              <a16:creationId xmlns:a16="http://schemas.microsoft.com/office/drawing/2014/main" xmlns="" id="{00000000-0008-0000-2100-00001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4" name="268 CuadroTexto">
          <a:extLst>
            <a:ext uri="{FF2B5EF4-FFF2-40B4-BE49-F238E27FC236}">
              <a16:creationId xmlns:a16="http://schemas.microsoft.com/office/drawing/2014/main" xmlns="" id="{00000000-0008-0000-2100-00001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5" name="269 CuadroTexto">
          <a:extLst>
            <a:ext uri="{FF2B5EF4-FFF2-40B4-BE49-F238E27FC236}">
              <a16:creationId xmlns:a16="http://schemas.microsoft.com/office/drawing/2014/main" xmlns="" id="{00000000-0008-0000-2100-00001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6" name="270 CuadroTexto">
          <a:extLst>
            <a:ext uri="{FF2B5EF4-FFF2-40B4-BE49-F238E27FC236}">
              <a16:creationId xmlns:a16="http://schemas.microsoft.com/office/drawing/2014/main" xmlns="" id="{00000000-0008-0000-2100-00001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7" name="271 CuadroTexto">
          <a:extLst>
            <a:ext uri="{FF2B5EF4-FFF2-40B4-BE49-F238E27FC236}">
              <a16:creationId xmlns:a16="http://schemas.microsoft.com/office/drawing/2014/main" xmlns="" id="{00000000-0008-0000-2100-00001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8" name="272 CuadroTexto">
          <a:extLst>
            <a:ext uri="{FF2B5EF4-FFF2-40B4-BE49-F238E27FC236}">
              <a16:creationId xmlns:a16="http://schemas.microsoft.com/office/drawing/2014/main" xmlns="" id="{00000000-0008-0000-2100-00001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9" name="273 CuadroTexto">
          <a:extLst>
            <a:ext uri="{FF2B5EF4-FFF2-40B4-BE49-F238E27FC236}">
              <a16:creationId xmlns:a16="http://schemas.microsoft.com/office/drawing/2014/main" xmlns="" id="{00000000-0008-0000-2100-00001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0" name="274 CuadroTexto">
          <a:extLst>
            <a:ext uri="{FF2B5EF4-FFF2-40B4-BE49-F238E27FC236}">
              <a16:creationId xmlns:a16="http://schemas.microsoft.com/office/drawing/2014/main" xmlns="" id="{00000000-0008-0000-2100-00001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1" name="275 CuadroTexto">
          <a:extLst>
            <a:ext uri="{FF2B5EF4-FFF2-40B4-BE49-F238E27FC236}">
              <a16:creationId xmlns:a16="http://schemas.microsoft.com/office/drawing/2014/main" xmlns="" id="{00000000-0008-0000-2100-00001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2" name="276 CuadroTexto">
          <a:extLst>
            <a:ext uri="{FF2B5EF4-FFF2-40B4-BE49-F238E27FC236}">
              <a16:creationId xmlns:a16="http://schemas.microsoft.com/office/drawing/2014/main" xmlns="" id="{00000000-0008-0000-2100-00002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3" name="277 CuadroTexto">
          <a:extLst>
            <a:ext uri="{FF2B5EF4-FFF2-40B4-BE49-F238E27FC236}">
              <a16:creationId xmlns:a16="http://schemas.microsoft.com/office/drawing/2014/main" xmlns="" id="{00000000-0008-0000-2100-00002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4" name="278 CuadroTexto">
          <a:extLst>
            <a:ext uri="{FF2B5EF4-FFF2-40B4-BE49-F238E27FC236}">
              <a16:creationId xmlns:a16="http://schemas.microsoft.com/office/drawing/2014/main" xmlns="" id="{00000000-0008-0000-2100-00002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5" name="279 CuadroTexto">
          <a:extLst>
            <a:ext uri="{FF2B5EF4-FFF2-40B4-BE49-F238E27FC236}">
              <a16:creationId xmlns:a16="http://schemas.microsoft.com/office/drawing/2014/main" xmlns="" id="{00000000-0008-0000-2100-00002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6" name="280 CuadroTexto">
          <a:extLst>
            <a:ext uri="{FF2B5EF4-FFF2-40B4-BE49-F238E27FC236}">
              <a16:creationId xmlns:a16="http://schemas.microsoft.com/office/drawing/2014/main" xmlns="" id="{00000000-0008-0000-2100-00002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7" name="281 CuadroTexto">
          <a:extLst>
            <a:ext uri="{FF2B5EF4-FFF2-40B4-BE49-F238E27FC236}">
              <a16:creationId xmlns:a16="http://schemas.microsoft.com/office/drawing/2014/main" xmlns="" id="{00000000-0008-0000-2100-00002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8" name="282 CuadroTexto">
          <a:extLst>
            <a:ext uri="{FF2B5EF4-FFF2-40B4-BE49-F238E27FC236}">
              <a16:creationId xmlns:a16="http://schemas.microsoft.com/office/drawing/2014/main" xmlns="" id="{00000000-0008-0000-2100-00002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9" name="283 CuadroTexto">
          <a:extLst>
            <a:ext uri="{FF2B5EF4-FFF2-40B4-BE49-F238E27FC236}">
              <a16:creationId xmlns:a16="http://schemas.microsoft.com/office/drawing/2014/main" xmlns="" id="{00000000-0008-0000-2100-00002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0" name="284 CuadroTexto">
          <a:extLst>
            <a:ext uri="{FF2B5EF4-FFF2-40B4-BE49-F238E27FC236}">
              <a16:creationId xmlns:a16="http://schemas.microsoft.com/office/drawing/2014/main" xmlns="" id="{00000000-0008-0000-2100-00002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1" name="285 CuadroTexto">
          <a:extLst>
            <a:ext uri="{FF2B5EF4-FFF2-40B4-BE49-F238E27FC236}">
              <a16:creationId xmlns:a16="http://schemas.microsoft.com/office/drawing/2014/main" xmlns="" id="{00000000-0008-0000-2100-00002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2" name="286 CuadroTexto">
          <a:extLst>
            <a:ext uri="{FF2B5EF4-FFF2-40B4-BE49-F238E27FC236}">
              <a16:creationId xmlns:a16="http://schemas.microsoft.com/office/drawing/2014/main" xmlns="" id="{00000000-0008-0000-2100-00002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3" name="287 CuadroTexto">
          <a:extLst>
            <a:ext uri="{FF2B5EF4-FFF2-40B4-BE49-F238E27FC236}">
              <a16:creationId xmlns:a16="http://schemas.microsoft.com/office/drawing/2014/main" xmlns="" id="{00000000-0008-0000-2100-00002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4" name="288 CuadroTexto">
          <a:extLst>
            <a:ext uri="{FF2B5EF4-FFF2-40B4-BE49-F238E27FC236}">
              <a16:creationId xmlns:a16="http://schemas.microsoft.com/office/drawing/2014/main" xmlns="" id="{00000000-0008-0000-2100-00002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5" name="289 CuadroTexto">
          <a:extLst>
            <a:ext uri="{FF2B5EF4-FFF2-40B4-BE49-F238E27FC236}">
              <a16:creationId xmlns:a16="http://schemas.microsoft.com/office/drawing/2014/main" xmlns="" id="{00000000-0008-0000-2100-00002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6" name="290 CuadroTexto">
          <a:extLst>
            <a:ext uri="{FF2B5EF4-FFF2-40B4-BE49-F238E27FC236}">
              <a16:creationId xmlns:a16="http://schemas.microsoft.com/office/drawing/2014/main" xmlns="" id="{00000000-0008-0000-2100-00002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7" name="291 CuadroTexto">
          <a:extLst>
            <a:ext uri="{FF2B5EF4-FFF2-40B4-BE49-F238E27FC236}">
              <a16:creationId xmlns:a16="http://schemas.microsoft.com/office/drawing/2014/main" xmlns="" id="{00000000-0008-0000-2100-00002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8" name="292 CuadroTexto">
          <a:extLst>
            <a:ext uri="{FF2B5EF4-FFF2-40B4-BE49-F238E27FC236}">
              <a16:creationId xmlns:a16="http://schemas.microsoft.com/office/drawing/2014/main" xmlns="" id="{00000000-0008-0000-2100-00003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9" name="293 CuadroTexto">
          <a:extLst>
            <a:ext uri="{FF2B5EF4-FFF2-40B4-BE49-F238E27FC236}">
              <a16:creationId xmlns:a16="http://schemas.microsoft.com/office/drawing/2014/main" xmlns="" id="{00000000-0008-0000-2100-00003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30" name="294 CuadroTexto">
          <a:extLst>
            <a:ext uri="{FF2B5EF4-FFF2-40B4-BE49-F238E27FC236}">
              <a16:creationId xmlns:a16="http://schemas.microsoft.com/office/drawing/2014/main" xmlns="" id="{00000000-0008-0000-2100-00003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31" name="295 CuadroTexto">
          <a:extLst>
            <a:ext uri="{FF2B5EF4-FFF2-40B4-BE49-F238E27FC236}">
              <a16:creationId xmlns:a16="http://schemas.microsoft.com/office/drawing/2014/main" xmlns="" id="{00000000-0008-0000-2100-00003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2" name="298 CuadroTexto">
          <a:extLst>
            <a:ext uri="{FF2B5EF4-FFF2-40B4-BE49-F238E27FC236}">
              <a16:creationId xmlns:a16="http://schemas.microsoft.com/office/drawing/2014/main" xmlns="" id="{00000000-0008-0000-2100-0000340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3" name="299 CuadroTexto">
          <a:extLst>
            <a:ext uri="{FF2B5EF4-FFF2-40B4-BE49-F238E27FC236}">
              <a16:creationId xmlns:a16="http://schemas.microsoft.com/office/drawing/2014/main" xmlns="" id="{00000000-0008-0000-2100-0000350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4" name="300 CuadroTexto">
          <a:extLst>
            <a:ext uri="{FF2B5EF4-FFF2-40B4-BE49-F238E27FC236}">
              <a16:creationId xmlns:a16="http://schemas.microsoft.com/office/drawing/2014/main" xmlns="" id="{00000000-0008-0000-2100-0000360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5" name="301 CuadroTexto">
          <a:extLst>
            <a:ext uri="{FF2B5EF4-FFF2-40B4-BE49-F238E27FC236}">
              <a16:creationId xmlns:a16="http://schemas.microsoft.com/office/drawing/2014/main" xmlns="" id="{00000000-0008-0000-2100-0000370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6" name="302 CuadroTexto">
          <a:extLst>
            <a:ext uri="{FF2B5EF4-FFF2-40B4-BE49-F238E27FC236}">
              <a16:creationId xmlns:a16="http://schemas.microsoft.com/office/drawing/2014/main" xmlns="" id="{00000000-0008-0000-2100-0000380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7" name="303 CuadroTexto">
          <a:extLst>
            <a:ext uri="{FF2B5EF4-FFF2-40B4-BE49-F238E27FC236}">
              <a16:creationId xmlns:a16="http://schemas.microsoft.com/office/drawing/2014/main" xmlns="" id="{00000000-0008-0000-2100-0000390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8" name="304 CuadroTexto">
          <a:extLst>
            <a:ext uri="{FF2B5EF4-FFF2-40B4-BE49-F238E27FC236}">
              <a16:creationId xmlns:a16="http://schemas.microsoft.com/office/drawing/2014/main" xmlns="" id="{00000000-0008-0000-2100-00003A0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9" name="305 CuadroTexto">
          <a:extLst>
            <a:ext uri="{FF2B5EF4-FFF2-40B4-BE49-F238E27FC236}">
              <a16:creationId xmlns:a16="http://schemas.microsoft.com/office/drawing/2014/main" xmlns="" id="{00000000-0008-0000-2100-00003B0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40" name="452 CuadroTexto">
          <a:extLst>
            <a:ext uri="{FF2B5EF4-FFF2-40B4-BE49-F238E27FC236}">
              <a16:creationId xmlns:a16="http://schemas.microsoft.com/office/drawing/2014/main" xmlns="" id="{00000000-0008-0000-2100-00003C0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1" name="17 CuadroTexto">
          <a:extLst>
            <a:ext uri="{FF2B5EF4-FFF2-40B4-BE49-F238E27FC236}">
              <a16:creationId xmlns:a16="http://schemas.microsoft.com/office/drawing/2014/main" xmlns="" id="{00000000-0008-0000-2100-00003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2" name="90 CuadroTexto">
          <a:extLst>
            <a:ext uri="{FF2B5EF4-FFF2-40B4-BE49-F238E27FC236}">
              <a16:creationId xmlns:a16="http://schemas.microsoft.com/office/drawing/2014/main" xmlns="" id="{00000000-0008-0000-2100-00003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3" name="91 CuadroTexto">
          <a:extLst>
            <a:ext uri="{FF2B5EF4-FFF2-40B4-BE49-F238E27FC236}">
              <a16:creationId xmlns:a16="http://schemas.microsoft.com/office/drawing/2014/main" xmlns="" id="{00000000-0008-0000-2100-00003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4" name="92 CuadroTexto">
          <a:extLst>
            <a:ext uri="{FF2B5EF4-FFF2-40B4-BE49-F238E27FC236}">
              <a16:creationId xmlns:a16="http://schemas.microsoft.com/office/drawing/2014/main" xmlns="" id="{00000000-0008-0000-2100-00004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5" name="93 CuadroTexto">
          <a:extLst>
            <a:ext uri="{FF2B5EF4-FFF2-40B4-BE49-F238E27FC236}">
              <a16:creationId xmlns:a16="http://schemas.microsoft.com/office/drawing/2014/main" xmlns="" id="{00000000-0008-0000-2100-00004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6" name="94 CuadroTexto">
          <a:extLst>
            <a:ext uri="{FF2B5EF4-FFF2-40B4-BE49-F238E27FC236}">
              <a16:creationId xmlns:a16="http://schemas.microsoft.com/office/drawing/2014/main" xmlns="" id="{00000000-0008-0000-2100-00004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7" name="95 CuadroTexto">
          <a:extLst>
            <a:ext uri="{FF2B5EF4-FFF2-40B4-BE49-F238E27FC236}">
              <a16:creationId xmlns:a16="http://schemas.microsoft.com/office/drawing/2014/main" xmlns="" id="{00000000-0008-0000-2100-00004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8" name="96 CuadroTexto">
          <a:extLst>
            <a:ext uri="{FF2B5EF4-FFF2-40B4-BE49-F238E27FC236}">
              <a16:creationId xmlns:a16="http://schemas.microsoft.com/office/drawing/2014/main" xmlns="" id="{00000000-0008-0000-2100-00004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9" name="97 CuadroTexto">
          <a:extLst>
            <a:ext uri="{FF2B5EF4-FFF2-40B4-BE49-F238E27FC236}">
              <a16:creationId xmlns:a16="http://schemas.microsoft.com/office/drawing/2014/main" xmlns="" id="{00000000-0008-0000-2100-00004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0" name="98 CuadroTexto">
          <a:extLst>
            <a:ext uri="{FF2B5EF4-FFF2-40B4-BE49-F238E27FC236}">
              <a16:creationId xmlns:a16="http://schemas.microsoft.com/office/drawing/2014/main" xmlns="" id="{00000000-0008-0000-2100-00004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1" name="99 CuadroTexto">
          <a:extLst>
            <a:ext uri="{FF2B5EF4-FFF2-40B4-BE49-F238E27FC236}">
              <a16:creationId xmlns:a16="http://schemas.microsoft.com/office/drawing/2014/main" xmlns="" id="{00000000-0008-0000-2100-00004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2" name="100 CuadroTexto">
          <a:extLst>
            <a:ext uri="{FF2B5EF4-FFF2-40B4-BE49-F238E27FC236}">
              <a16:creationId xmlns:a16="http://schemas.microsoft.com/office/drawing/2014/main" xmlns="" id="{00000000-0008-0000-2100-00004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3" name="101 CuadroTexto">
          <a:extLst>
            <a:ext uri="{FF2B5EF4-FFF2-40B4-BE49-F238E27FC236}">
              <a16:creationId xmlns:a16="http://schemas.microsoft.com/office/drawing/2014/main" xmlns="" id="{00000000-0008-0000-2100-00004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4" name="118 CuadroTexto">
          <a:extLst>
            <a:ext uri="{FF2B5EF4-FFF2-40B4-BE49-F238E27FC236}">
              <a16:creationId xmlns:a16="http://schemas.microsoft.com/office/drawing/2014/main" xmlns="" id="{00000000-0008-0000-2100-00004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5" name="119 CuadroTexto">
          <a:extLst>
            <a:ext uri="{FF2B5EF4-FFF2-40B4-BE49-F238E27FC236}">
              <a16:creationId xmlns:a16="http://schemas.microsoft.com/office/drawing/2014/main" xmlns="" id="{00000000-0008-0000-2100-00004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6" name="120 CuadroTexto">
          <a:extLst>
            <a:ext uri="{FF2B5EF4-FFF2-40B4-BE49-F238E27FC236}">
              <a16:creationId xmlns:a16="http://schemas.microsoft.com/office/drawing/2014/main" xmlns="" id="{00000000-0008-0000-2100-00004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7" name="121 CuadroTexto">
          <a:extLst>
            <a:ext uri="{FF2B5EF4-FFF2-40B4-BE49-F238E27FC236}">
              <a16:creationId xmlns:a16="http://schemas.microsoft.com/office/drawing/2014/main" xmlns="" id="{00000000-0008-0000-2100-00004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8" name="122 CuadroTexto">
          <a:extLst>
            <a:ext uri="{FF2B5EF4-FFF2-40B4-BE49-F238E27FC236}">
              <a16:creationId xmlns:a16="http://schemas.microsoft.com/office/drawing/2014/main" xmlns="" id="{00000000-0008-0000-2100-00004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9" name="123 CuadroTexto">
          <a:extLst>
            <a:ext uri="{FF2B5EF4-FFF2-40B4-BE49-F238E27FC236}">
              <a16:creationId xmlns:a16="http://schemas.microsoft.com/office/drawing/2014/main" xmlns="" id="{00000000-0008-0000-2100-00004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0" name="124 CuadroTexto">
          <a:extLst>
            <a:ext uri="{FF2B5EF4-FFF2-40B4-BE49-F238E27FC236}">
              <a16:creationId xmlns:a16="http://schemas.microsoft.com/office/drawing/2014/main" xmlns="" id="{00000000-0008-0000-2100-00005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1" name="125 CuadroTexto">
          <a:extLst>
            <a:ext uri="{FF2B5EF4-FFF2-40B4-BE49-F238E27FC236}">
              <a16:creationId xmlns:a16="http://schemas.microsoft.com/office/drawing/2014/main" xmlns="" id="{00000000-0008-0000-2100-00005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2" name="143 CuadroTexto">
          <a:extLst>
            <a:ext uri="{FF2B5EF4-FFF2-40B4-BE49-F238E27FC236}">
              <a16:creationId xmlns:a16="http://schemas.microsoft.com/office/drawing/2014/main" xmlns="" id="{00000000-0008-0000-2100-00005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3" name="144 CuadroTexto">
          <a:extLst>
            <a:ext uri="{FF2B5EF4-FFF2-40B4-BE49-F238E27FC236}">
              <a16:creationId xmlns:a16="http://schemas.microsoft.com/office/drawing/2014/main" xmlns="" id="{00000000-0008-0000-2100-00005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4" name="145 CuadroTexto">
          <a:extLst>
            <a:ext uri="{FF2B5EF4-FFF2-40B4-BE49-F238E27FC236}">
              <a16:creationId xmlns:a16="http://schemas.microsoft.com/office/drawing/2014/main" xmlns="" id="{00000000-0008-0000-2100-00005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5" name="146 CuadroTexto">
          <a:extLst>
            <a:ext uri="{FF2B5EF4-FFF2-40B4-BE49-F238E27FC236}">
              <a16:creationId xmlns:a16="http://schemas.microsoft.com/office/drawing/2014/main" xmlns="" id="{00000000-0008-0000-2100-00005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6" name="147 CuadroTexto">
          <a:extLst>
            <a:ext uri="{FF2B5EF4-FFF2-40B4-BE49-F238E27FC236}">
              <a16:creationId xmlns:a16="http://schemas.microsoft.com/office/drawing/2014/main" xmlns="" id="{00000000-0008-0000-2100-00005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7" name="148 CuadroTexto">
          <a:extLst>
            <a:ext uri="{FF2B5EF4-FFF2-40B4-BE49-F238E27FC236}">
              <a16:creationId xmlns:a16="http://schemas.microsoft.com/office/drawing/2014/main" xmlns="" id="{00000000-0008-0000-2100-00005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8" name="149 CuadroTexto">
          <a:extLst>
            <a:ext uri="{FF2B5EF4-FFF2-40B4-BE49-F238E27FC236}">
              <a16:creationId xmlns:a16="http://schemas.microsoft.com/office/drawing/2014/main" xmlns="" id="{00000000-0008-0000-2100-00005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9" name="150 CuadroTexto">
          <a:extLst>
            <a:ext uri="{FF2B5EF4-FFF2-40B4-BE49-F238E27FC236}">
              <a16:creationId xmlns:a16="http://schemas.microsoft.com/office/drawing/2014/main" xmlns="" id="{00000000-0008-0000-2100-00005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0" name="151 CuadroTexto">
          <a:extLst>
            <a:ext uri="{FF2B5EF4-FFF2-40B4-BE49-F238E27FC236}">
              <a16:creationId xmlns:a16="http://schemas.microsoft.com/office/drawing/2014/main" xmlns="" id="{00000000-0008-0000-2100-00005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1" name="152 CuadroTexto">
          <a:extLst>
            <a:ext uri="{FF2B5EF4-FFF2-40B4-BE49-F238E27FC236}">
              <a16:creationId xmlns:a16="http://schemas.microsoft.com/office/drawing/2014/main" xmlns="" id="{00000000-0008-0000-2100-00005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2" name="153 CuadroTexto">
          <a:extLst>
            <a:ext uri="{FF2B5EF4-FFF2-40B4-BE49-F238E27FC236}">
              <a16:creationId xmlns:a16="http://schemas.microsoft.com/office/drawing/2014/main" xmlns="" id="{00000000-0008-0000-2100-00005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3" name="154 CuadroTexto">
          <a:extLst>
            <a:ext uri="{FF2B5EF4-FFF2-40B4-BE49-F238E27FC236}">
              <a16:creationId xmlns:a16="http://schemas.microsoft.com/office/drawing/2014/main" xmlns="" id="{00000000-0008-0000-2100-00005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4" name="155 CuadroTexto">
          <a:extLst>
            <a:ext uri="{FF2B5EF4-FFF2-40B4-BE49-F238E27FC236}">
              <a16:creationId xmlns:a16="http://schemas.microsoft.com/office/drawing/2014/main" xmlns="" id="{00000000-0008-0000-2100-00005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5" name="156 CuadroTexto">
          <a:extLst>
            <a:ext uri="{FF2B5EF4-FFF2-40B4-BE49-F238E27FC236}">
              <a16:creationId xmlns:a16="http://schemas.microsoft.com/office/drawing/2014/main" xmlns="" id="{00000000-0008-0000-2100-00005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6" name="157 CuadroTexto">
          <a:extLst>
            <a:ext uri="{FF2B5EF4-FFF2-40B4-BE49-F238E27FC236}">
              <a16:creationId xmlns:a16="http://schemas.microsoft.com/office/drawing/2014/main" xmlns="" id="{00000000-0008-0000-2100-00006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7" name="158 CuadroTexto">
          <a:extLst>
            <a:ext uri="{FF2B5EF4-FFF2-40B4-BE49-F238E27FC236}">
              <a16:creationId xmlns:a16="http://schemas.microsoft.com/office/drawing/2014/main" xmlns="" id="{00000000-0008-0000-2100-00006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8" name="159 CuadroTexto">
          <a:extLst>
            <a:ext uri="{FF2B5EF4-FFF2-40B4-BE49-F238E27FC236}">
              <a16:creationId xmlns:a16="http://schemas.microsoft.com/office/drawing/2014/main" xmlns="" id="{00000000-0008-0000-2100-00006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9" name="160 CuadroTexto">
          <a:extLst>
            <a:ext uri="{FF2B5EF4-FFF2-40B4-BE49-F238E27FC236}">
              <a16:creationId xmlns:a16="http://schemas.microsoft.com/office/drawing/2014/main" xmlns="" id="{00000000-0008-0000-2100-00006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0" name="161 CuadroTexto">
          <a:extLst>
            <a:ext uri="{FF2B5EF4-FFF2-40B4-BE49-F238E27FC236}">
              <a16:creationId xmlns:a16="http://schemas.microsoft.com/office/drawing/2014/main" xmlns="" id="{00000000-0008-0000-2100-00006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1" name="162 CuadroTexto">
          <a:extLst>
            <a:ext uri="{FF2B5EF4-FFF2-40B4-BE49-F238E27FC236}">
              <a16:creationId xmlns:a16="http://schemas.microsoft.com/office/drawing/2014/main" xmlns="" id="{00000000-0008-0000-2100-00006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2" name="163 CuadroTexto">
          <a:extLst>
            <a:ext uri="{FF2B5EF4-FFF2-40B4-BE49-F238E27FC236}">
              <a16:creationId xmlns:a16="http://schemas.microsoft.com/office/drawing/2014/main" xmlns="" id="{00000000-0008-0000-2100-00006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3" name="164 CuadroTexto">
          <a:extLst>
            <a:ext uri="{FF2B5EF4-FFF2-40B4-BE49-F238E27FC236}">
              <a16:creationId xmlns:a16="http://schemas.microsoft.com/office/drawing/2014/main" xmlns="" id="{00000000-0008-0000-2100-00006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4" name="165 CuadroTexto">
          <a:extLst>
            <a:ext uri="{FF2B5EF4-FFF2-40B4-BE49-F238E27FC236}">
              <a16:creationId xmlns:a16="http://schemas.microsoft.com/office/drawing/2014/main" xmlns="" id="{00000000-0008-0000-2100-00006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5" name="166 CuadroTexto">
          <a:extLst>
            <a:ext uri="{FF2B5EF4-FFF2-40B4-BE49-F238E27FC236}">
              <a16:creationId xmlns:a16="http://schemas.microsoft.com/office/drawing/2014/main" xmlns="" id="{00000000-0008-0000-2100-00006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6" name="167 CuadroTexto">
          <a:extLst>
            <a:ext uri="{FF2B5EF4-FFF2-40B4-BE49-F238E27FC236}">
              <a16:creationId xmlns:a16="http://schemas.microsoft.com/office/drawing/2014/main" xmlns="" id="{00000000-0008-0000-2100-00006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7" name="168 CuadroTexto">
          <a:extLst>
            <a:ext uri="{FF2B5EF4-FFF2-40B4-BE49-F238E27FC236}">
              <a16:creationId xmlns:a16="http://schemas.microsoft.com/office/drawing/2014/main" xmlns="" id="{00000000-0008-0000-2100-00006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8" name="169 CuadroTexto">
          <a:extLst>
            <a:ext uri="{FF2B5EF4-FFF2-40B4-BE49-F238E27FC236}">
              <a16:creationId xmlns:a16="http://schemas.microsoft.com/office/drawing/2014/main" xmlns="" id="{00000000-0008-0000-2100-00006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9" name="170 CuadroTexto">
          <a:extLst>
            <a:ext uri="{FF2B5EF4-FFF2-40B4-BE49-F238E27FC236}">
              <a16:creationId xmlns:a16="http://schemas.microsoft.com/office/drawing/2014/main" xmlns="" id="{00000000-0008-0000-2100-00006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0" name="171 CuadroTexto">
          <a:extLst>
            <a:ext uri="{FF2B5EF4-FFF2-40B4-BE49-F238E27FC236}">
              <a16:creationId xmlns:a16="http://schemas.microsoft.com/office/drawing/2014/main" xmlns="" id="{00000000-0008-0000-2100-00006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1" name="172 CuadroTexto">
          <a:extLst>
            <a:ext uri="{FF2B5EF4-FFF2-40B4-BE49-F238E27FC236}">
              <a16:creationId xmlns:a16="http://schemas.microsoft.com/office/drawing/2014/main" xmlns="" id="{00000000-0008-0000-2100-00006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2" name="173 CuadroTexto">
          <a:extLst>
            <a:ext uri="{FF2B5EF4-FFF2-40B4-BE49-F238E27FC236}">
              <a16:creationId xmlns:a16="http://schemas.microsoft.com/office/drawing/2014/main" xmlns="" id="{00000000-0008-0000-2100-00007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3" name="174 CuadroTexto">
          <a:extLst>
            <a:ext uri="{FF2B5EF4-FFF2-40B4-BE49-F238E27FC236}">
              <a16:creationId xmlns:a16="http://schemas.microsoft.com/office/drawing/2014/main" xmlns="" id="{00000000-0008-0000-2100-00007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4" name="175 CuadroTexto">
          <a:extLst>
            <a:ext uri="{FF2B5EF4-FFF2-40B4-BE49-F238E27FC236}">
              <a16:creationId xmlns:a16="http://schemas.microsoft.com/office/drawing/2014/main" xmlns="" id="{00000000-0008-0000-2100-00007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5" name="176 CuadroTexto">
          <a:extLst>
            <a:ext uri="{FF2B5EF4-FFF2-40B4-BE49-F238E27FC236}">
              <a16:creationId xmlns:a16="http://schemas.microsoft.com/office/drawing/2014/main" xmlns="" id="{00000000-0008-0000-2100-00007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6" name="177 CuadroTexto">
          <a:extLst>
            <a:ext uri="{FF2B5EF4-FFF2-40B4-BE49-F238E27FC236}">
              <a16:creationId xmlns:a16="http://schemas.microsoft.com/office/drawing/2014/main" xmlns="" id="{00000000-0008-0000-2100-00007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7" name="178 CuadroTexto">
          <a:extLst>
            <a:ext uri="{FF2B5EF4-FFF2-40B4-BE49-F238E27FC236}">
              <a16:creationId xmlns:a16="http://schemas.microsoft.com/office/drawing/2014/main" xmlns="" id="{00000000-0008-0000-2100-00007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8" name="179 CuadroTexto">
          <a:extLst>
            <a:ext uri="{FF2B5EF4-FFF2-40B4-BE49-F238E27FC236}">
              <a16:creationId xmlns:a16="http://schemas.microsoft.com/office/drawing/2014/main" xmlns="" id="{00000000-0008-0000-2100-00007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9" name="180 CuadroTexto">
          <a:extLst>
            <a:ext uri="{FF2B5EF4-FFF2-40B4-BE49-F238E27FC236}">
              <a16:creationId xmlns:a16="http://schemas.microsoft.com/office/drawing/2014/main" xmlns="" id="{00000000-0008-0000-2100-00007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0" name="181 CuadroTexto">
          <a:extLst>
            <a:ext uri="{FF2B5EF4-FFF2-40B4-BE49-F238E27FC236}">
              <a16:creationId xmlns:a16="http://schemas.microsoft.com/office/drawing/2014/main" xmlns="" id="{00000000-0008-0000-2100-00007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1" name="182 CuadroTexto">
          <a:extLst>
            <a:ext uri="{FF2B5EF4-FFF2-40B4-BE49-F238E27FC236}">
              <a16:creationId xmlns:a16="http://schemas.microsoft.com/office/drawing/2014/main" xmlns="" id="{00000000-0008-0000-2100-00007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2" name="183 CuadroTexto">
          <a:extLst>
            <a:ext uri="{FF2B5EF4-FFF2-40B4-BE49-F238E27FC236}">
              <a16:creationId xmlns:a16="http://schemas.microsoft.com/office/drawing/2014/main" xmlns="" id="{00000000-0008-0000-2100-00007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3" name="184 CuadroTexto">
          <a:extLst>
            <a:ext uri="{FF2B5EF4-FFF2-40B4-BE49-F238E27FC236}">
              <a16:creationId xmlns:a16="http://schemas.microsoft.com/office/drawing/2014/main" xmlns="" id="{00000000-0008-0000-2100-00007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4" name="185 CuadroTexto">
          <a:extLst>
            <a:ext uri="{FF2B5EF4-FFF2-40B4-BE49-F238E27FC236}">
              <a16:creationId xmlns:a16="http://schemas.microsoft.com/office/drawing/2014/main" xmlns="" id="{00000000-0008-0000-2100-00007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5" name="186 CuadroTexto">
          <a:extLst>
            <a:ext uri="{FF2B5EF4-FFF2-40B4-BE49-F238E27FC236}">
              <a16:creationId xmlns:a16="http://schemas.microsoft.com/office/drawing/2014/main" xmlns="" id="{00000000-0008-0000-2100-00007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6" name="187 CuadroTexto">
          <a:extLst>
            <a:ext uri="{FF2B5EF4-FFF2-40B4-BE49-F238E27FC236}">
              <a16:creationId xmlns:a16="http://schemas.microsoft.com/office/drawing/2014/main" xmlns="" id="{00000000-0008-0000-2100-00007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7" name="188 CuadroTexto">
          <a:extLst>
            <a:ext uri="{FF2B5EF4-FFF2-40B4-BE49-F238E27FC236}">
              <a16:creationId xmlns:a16="http://schemas.microsoft.com/office/drawing/2014/main" xmlns="" id="{00000000-0008-0000-2100-00007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8" name="189 CuadroTexto">
          <a:extLst>
            <a:ext uri="{FF2B5EF4-FFF2-40B4-BE49-F238E27FC236}">
              <a16:creationId xmlns:a16="http://schemas.microsoft.com/office/drawing/2014/main" xmlns="" id="{00000000-0008-0000-2100-00008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9" name="190 CuadroTexto">
          <a:extLst>
            <a:ext uri="{FF2B5EF4-FFF2-40B4-BE49-F238E27FC236}">
              <a16:creationId xmlns:a16="http://schemas.microsoft.com/office/drawing/2014/main" xmlns="" id="{00000000-0008-0000-2100-00008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0" name="191 CuadroTexto">
          <a:extLst>
            <a:ext uri="{FF2B5EF4-FFF2-40B4-BE49-F238E27FC236}">
              <a16:creationId xmlns:a16="http://schemas.microsoft.com/office/drawing/2014/main" xmlns="" id="{00000000-0008-0000-2100-00008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1" name="192 CuadroTexto">
          <a:extLst>
            <a:ext uri="{FF2B5EF4-FFF2-40B4-BE49-F238E27FC236}">
              <a16:creationId xmlns:a16="http://schemas.microsoft.com/office/drawing/2014/main" xmlns="" id="{00000000-0008-0000-2100-00008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2" name="193 CuadroTexto">
          <a:extLst>
            <a:ext uri="{FF2B5EF4-FFF2-40B4-BE49-F238E27FC236}">
              <a16:creationId xmlns:a16="http://schemas.microsoft.com/office/drawing/2014/main" xmlns="" id="{00000000-0008-0000-2100-00008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3" name="194 CuadroTexto">
          <a:extLst>
            <a:ext uri="{FF2B5EF4-FFF2-40B4-BE49-F238E27FC236}">
              <a16:creationId xmlns:a16="http://schemas.microsoft.com/office/drawing/2014/main" xmlns="" id="{00000000-0008-0000-2100-00008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4" name="195 CuadroTexto">
          <a:extLst>
            <a:ext uri="{FF2B5EF4-FFF2-40B4-BE49-F238E27FC236}">
              <a16:creationId xmlns:a16="http://schemas.microsoft.com/office/drawing/2014/main" xmlns="" id="{00000000-0008-0000-2100-00008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5" name="196 CuadroTexto">
          <a:extLst>
            <a:ext uri="{FF2B5EF4-FFF2-40B4-BE49-F238E27FC236}">
              <a16:creationId xmlns:a16="http://schemas.microsoft.com/office/drawing/2014/main" xmlns="" id="{00000000-0008-0000-2100-00008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6" name="197 CuadroTexto">
          <a:extLst>
            <a:ext uri="{FF2B5EF4-FFF2-40B4-BE49-F238E27FC236}">
              <a16:creationId xmlns:a16="http://schemas.microsoft.com/office/drawing/2014/main" xmlns="" id="{00000000-0008-0000-2100-00008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7" name="198 CuadroTexto">
          <a:extLst>
            <a:ext uri="{FF2B5EF4-FFF2-40B4-BE49-F238E27FC236}">
              <a16:creationId xmlns:a16="http://schemas.microsoft.com/office/drawing/2014/main" xmlns="" id="{00000000-0008-0000-2100-00008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8" name="199 CuadroTexto">
          <a:extLst>
            <a:ext uri="{FF2B5EF4-FFF2-40B4-BE49-F238E27FC236}">
              <a16:creationId xmlns:a16="http://schemas.microsoft.com/office/drawing/2014/main" xmlns="" id="{00000000-0008-0000-2100-00008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9" name="200 CuadroTexto">
          <a:extLst>
            <a:ext uri="{FF2B5EF4-FFF2-40B4-BE49-F238E27FC236}">
              <a16:creationId xmlns:a16="http://schemas.microsoft.com/office/drawing/2014/main" xmlns="" id="{00000000-0008-0000-2100-00008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0" name="201 CuadroTexto">
          <a:extLst>
            <a:ext uri="{FF2B5EF4-FFF2-40B4-BE49-F238E27FC236}">
              <a16:creationId xmlns:a16="http://schemas.microsoft.com/office/drawing/2014/main" xmlns="" id="{00000000-0008-0000-2100-00008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1" name="202 CuadroTexto">
          <a:extLst>
            <a:ext uri="{FF2B5EF4-FFF2-40B4-BE49-F238E27FC236}">
              <a16:creationId xmlns:a16="http://schemas.microsoft.com/office/drawing/2014/main" xmlns="" id="{00000000-0008-0000-2100-00008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2" name="203 CuadroTexto">
          <a:extLst>
            <a:ext uri="{FF2B5EF4-FFF2-40B4-BE49-F238E27FC236}">
              <a16:creationId xmlns:a16="http://schemas.microsoft.com/office/drawing/2014/main" xmlns="" id="{00000000-0008-0000-2100-00008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3" name="204 CuadroTexto">
          <a:extLst>
            <a:ext uri="{FF2B5EF4-FFF2-40B4-BE49-F238E27FC236}">
              <a16:creationId xmlns:a16="http://schemas.microsoft.com/office/drawing/2014/main" xmlns="" id="{00000000-0008-0000-2100-00008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4" name="205 CuadroTexto">
          <a:extLst>
            <a:ext uri="{FF2B5EF4-FFF2-40B4-BE49-F238E27FC236}">
              <a16:creationId xmlns:a16="http://schemas.microsoft.com/office/drawing/2014/main" xmlns="" id="{00000000-0008-0000-2100-00009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5" name="206 CuadroTexto">
          <a:extLst>
            <a:ext uri="{FF2B5EF4-FFF2-40B4-BE49-F238E27FC236}">
              <a16:creationId xmlns:a16="http://schemas.microsoft.com/office/drawing/2014/main" xmlns="" id="{00000000-0008-0000-2100-00009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6" name="207 CuadroTexto">
          <a:extLst>
            <a:ext uri="{FF2B5EF4-FFF2-40B4-BE49-F238E27FC236}">
              <a16:creationId xmlns:a16="http://schemas.microsoft.com/office/drawing/2014/main" xmlns="" id="{00000000-0008-0000-2100-00009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7" name="208 CuadroTexto">
          <a:extLst>
            <a:ext uri="{FF2B5EF4-FFF2-40B4-BE49-F238E27FC236}">
              <a16:creationId xmlns:a16="http://schemas.microsoft.com/office/drawing/2014/main" xmlns="" id="{00000000-0008-0000-2100-00009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8" name="209 CuadroTexto">
          <a:extLst>
            <a:ext uri="{FF2B5EF4-FFF2-40B4-BE49-F238E27FC236}">
              <a16:creationId xmlns:a16="http://schemas.microsoft.com/office/drawing/2014/main" xmlns="" id="{00000000-0008-0000-2100-00009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9" name="210 CuadroTexto">
          <a:extLst>
            <a:ext uri="{FF2B5EF4-FFF2-40B4-BE49-F238E27FC236}">
              <a16:creationId xmlns:a16="http://schemas.microsoft.com/office/drawing/2014/main" xmlns="" id="{00000000-0008-0000-2100-00009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0" name="211 CuadroTexto">
          <a:extLst>
            <a:ext uri="{FF2B5EF4-FFF2-40B4-BE49-F238E27FC236}">
              <a16:creationId xmlns:a16="http://schemas.microsoft.com/office/drawing/2014/main" xmlns="" id="{00000000-0008-0000-2100-00009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1" name="212 CuadroTexto">
          <a:extLst>
            <a:ext uri="{FF2B5EF4-FFF2-40B4-BE49-F238E27FC236}">
              <a16:creationId xmlns:a16="http://schemas.microsoft.com/office/drawing/2014/main" xmlns="" id="{00000000-0008-0000-2100-00009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2" name="213 CuadroTexto">
          <a:extLst>
            <a:ext uri="{FF2B5EF4-FFF2-40B4-BE49-F238E27FC236}">
              <a16:creationId xmlns:a16="http://schemas.microsoft.com/office/drawing/2014/main" xmlns="" id="{00000000-0008-0000-2100-00009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3" name="214 CuadroTexto">
          <a:extLst>
            <a:ext uri="{FF2B5EF4-FFF2-40B4-BE49-F238E27FC236}">
              <a16:creationId xmlns:a16="http://schemas.microsoft.com/office/drawing/2014/main" xmlns="" id="{00000000-0008-0000-2100-00009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4" name="215 CuadroTexto">
          <a:extLst>
            <a:ext uri="{FF2B5EF4-FFF2-40B4-BE49-F238E27FC236}">
              <a16:creationId xmlns:a16="http://schemas.microsoft.com/office/drawing/2014/main" xmlns="" id="{00000000-0008-0000-2100-00009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5" name="216 CuadroTexto">
          <a:extLst>
            <a:ext uri="{FF2B5EF4-FFF2-40B4-BE49-F238E27FC236}">
              <a16:creationId xmlns:a16="http://schemas.microsoft.com/office/drawing/2014/main" xmlns="" id="{00000000-0008-0000-2100-00009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6" name="217 CuadroTexto">
          <a:extLst>
            <a:ext uri="{FF2B5EF4-FFF2-40B4-BE49-F238E27FC236}">
              <a16:creationId xmlns:a16="http://schemas.microsoft.com/office/drawing/2014/main" xmlns="" id="{00000000-0008-0000-2100-00009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7" name="218 CuadroTexto">
          <a:extLst>
            <a:ext uri="{FF2B5EF4-FFF2-40B4-BE49-F238E27FC236}">
              <a16:creationId xmlns:a16="http://schemas.microsoft.com/office/drawing/2014/main" xmlns="" id="{00000000-0008-0000-2100-00009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8" name="219 CuadroTexto">
          <a:extLst>
            <a:ext uri="{FF2B5EF4-FFF2-40B4-BE49-F238E27FC236}">
              <a16:creationId xmlns:a16="http://schemas.microsoft.com/office/drawing/2014/main" xmlns="" id="{00000000-0008-0000-2100-00009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9" name="220 CuadroTexto">
          <a:extLst>
            <a:ext uri="{FF2B5EF4-FFF2-40B4-BE49-F238E27FC236}">
              <a16:creationId xmlns:a16="http://schemas.microsoft.com/office/drawing/2014/main" xmlns="" id="{00000000-0008-0000-2100-00009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0" name="221 CuadroTexto">
          <a:extLst>
            <a:ext uri="{FF2B5EF4-FFF2-40B4-BE49-F238E27FC236}">
              <a16:creationId xmlns:a16="http://schemas.microsoft.com/office/drawing/2014/main" xmlns="" id="{00000000-0008-0000-2100-0000A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1" name="222 CuadroTexto">
          <a:extLst>
            <a:ext uri="{FF2B5EF4-FFF2-40B4-BE49-F238E27FC236}">
              <a16:creationId xmlns:a16="http://schemas.microsoft.com/office/drawing/2014/main" xmlns="" id="{00000000-0008-0000-2100-0000A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2" name="223 CuadroTexto">
          <a:extLst>
            <a:ext uri="{FF2B5EF4-FFF2-40B4-BE49-F238E27FC236}">
              <a16:creationId xmlns:a16="http://schemas.microsoft.com/office/drawing/2014/main" xmlns="" id="{00000000-0008-0000-2100-0000A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3" name="224 CuadroTexto">
          <a:extLst>
            <a:ext uri="{FF2B5EF4-FFF2-40B4-BE49-F238E27FC236}">
              <a16:creationId xmlns:a16="http://schemas.microsoft.com/office/drawing/2014/main" xmlns="" id="{00000000-0008-0000-2100-0000A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4" name="225 CuadroTexto">
          <a:extLst>
            <a:ext uri="{FF2B5EF4-FFF2-40B4-BE49-F238E27FC236}">
              <a16:creationId xmlns:a16="http://schemas.microsoft.com/office/drawing/2014/main" xmlns="" id="{00000000-0008-0000-2100-0000A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5" name="226 CuadroTexto">
          <a:extLst>
            <a:ext uri="{FF2B5EF4-FFF2-40B4-BE49-F238E27FC236}">
              <a16:creationId xmlns:a16="http://schemas.microsoft.com/office/drawing/2014/main" xmlns="" id="{00000000-0008-0000-2100-0000A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6" name="227 CuadroTexto">
          <a:extLst>
            <a:ext uri="{FF2B5EF4-FFF2-40B4-BE49-F238E27FC236}">
              <a16:creationId xmlns:a16="http://schemas.microsoft.com/office/drawing/2014/main" xmlns="" id="{00000000-0008-0000-2100-0000A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7" name="228 CuadroTexto">
          <a:extLst>
            <a:ext uri="{FF2B5EF4-FFF2-40B4-BE49-F238E27FC236}">
              <a16:creationId xmlns:a16="http://schemas.microsoft.com/office/drawing/2014/main" xmlns="" id="{00000000-0008-0000-2100-0000A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8" name="229 CuadroTexto">
          <a:extLst>
            <a:ext uri="{FF2B5EF4-FFF2-40B4-BE49-F238E27FC236}">
              <a16:creationId xmlns:a16="http://schemas.microsoft.com/office/drawing/2014/main" xmlns="" id="{00000000-0008-0000-2100-0000A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9" name="230 CuadroTexto">
          <a:extLst>
            <a:ext uri="{FF2B5EF4-FFF2-40B4-BE49-F238E27FC236}">
              <a16:creationId xmlns:a16="http://schemas.microsoft.com/office/drawing/2014/main" xmlns="" id="{00000000-0008-0000-2100-0000A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0" name="231 CuadroTexto">
          <a:extLst>
            <a:ext uri="{FF2B5EF4-FFF2-40B4-BE49-F238E27FC236}">
              <a16:creationId xmlns:a16="http://schemas.microsoft.com/office/drawing/2014/main" xmlns="" id="{00000000-0008-0000-2100-0000A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1" name="232 CuadroTexto">
          <a:extLst>
            <a:ext uri="{FF2B5EF4-FFF2-40B4-BE49-F238E27FC236}">
              <a16:creationId xmlns:a16="http://schemas.microsoft.com/office/drawing/2014/main" xmlns="" id="{00000000-0008-0000-2100-0000A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2" name="233 CuadroTexto">
          <a:extLst>
            <a:ext uri="{FF2B5EF4-FFF2-40B4-BE49-F238E27FC236}">
              <a16:creationId xmlns:a16="http://schemas.microsoft.com/office/drawing/2014/main" xmlns="" id="{00000000-0008-0000-2100-0000A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3" name="234 CuadroTexto">
          <a:extLst>
            <a:ext uri="{FF2B5EF4-FFF2-40B4-BE49-F238E27FC236}">
              <a16:creationId xmlns:a16="http://schemas.microsoft.com/office/drawing/2014/main" xmlns="" id="{00000000-0008-0000-2100-0000A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4" name="235 CuadroTexto">
          <a:extLst>
            <a:ext uri="{FF2B5EF4-FFF2-40B4-BE49-F238E27FC236}">
              <a16:creationId xmlns:a16="http://schemas.microsoft.com/office/drawing/2014/main" xmlns="" id="{00000000-0008-0000-2100-0000A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5" name="236 CuadroTexto">
          <a:extLst>
            <a:ext uri="{FF2B5EF4-FFF2-40B4-BE49-F238E27FC236}">
              <a16:creationId xmlns:a16="http://schemas.microsoft.com/office/drawing/2014/main" xmlns="" id="{00000000-0008-0000-2100-0000A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6" name="237 CuadroTexto">
          <a:extLst>
            <a:ext uri="{FF2B5EF4-FFF2-40B4-BE49-F238E27FC236}">
              <a16:creationId xmlns:a16="http://schemas.microsoft.com/office/drawing/2014/main" xmlns="" id="{00000000-0008-0000-2100-0000B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7" name="238 CuadroTexto">
          <a:extLst>
            <a:ext uri="{FF2B5EF4-FFF2-40B4-BE49-F238E27FC236}">
              <a16:creationId xmlns:a16="http://schemas.microsoft.com/office/drawing/2014/main" xmlns="" id="{00000000-0008-0000-2100-0000B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8" name="239 CuadroTexto">
          <a:extLst>
            <a:ext uri="{FF2B5EF4-FFF2-40B4-BE49-F238E27FC236}">
              <a16:creationId xmlns:a16="http://schemas.microsoft.com/office/drawing/2014/main" xmlns="" id="{00000000-0008-0000-2100-0000B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9" name="240 CuadroTexto">
          <a:extLst>
            <a:ext uri="{FF2B5EF4-FFF2-40B4-BE49-F238E27FC236}">
              <a16:creationId xmlns:a16="http://schemas.microsoft.com/office/drawing/2014/main" xmlns="" id="{00000000-0008-0000-2100-0000B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0" name="241 CuadroTexto">
          <a:extLst>
            <a:ext uri="{FF2B5EF4-FFF2-40B4-BE49-F238E27FC236}">
              <a16:creationId xmlns:a16="http://schemas.microsoft.com/office/drawing/2014/main" xmlns="" id="{00000000-0008-0000-2100-0000B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1" name="242 CuadroTexto">
          <a:extLst>
            <a:ext uri="{FF2B5EF4-FFF2-40B4-BE49-F238E27FC236}">
              <a16:creationId xmlns:a16="http://schemas.microsoft.com/office/drawing/2014/main" xmlns="" id="{00000000-0008-0000-2100-0000B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2" name="243 CuadroTexto">
          <a:extLst>
            <a:ext uri="{FF2B5EF4-FFF2-40B4-BE49-F238E27FC236}">
              <a16:creationId xmlns:a16="http://schemas.microsoft.com/office/drawing/2014/main" xmlns="" id="{00000000-0008-0000-2100-0000B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3" name="244 CuadroTexto">
          <a:extLst>
            <a:ext uri="{FF2B5EF4-FFF2-40B4-BE49-F238E27FC236}">
              <a16:creationId xmlns:a16="http://schemas.microsoft.com/office/drawing/2014/main" xmlns="" id="{00000000-0008-0000-2100-0000B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4" name="245 CuadroTexto">
          <a:extLst>
            <a:ext uri="{FF2B5EF4-FFF2-40B4-BE49-F238E27FC236}">
              <a16:creationId xmlns:a16="http://schemas.microsoft.com/office/drawing/2014/main" xmlns="" id="{00000000-0008-0000-2100-0000B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5" name="246 CuadroTexto">
          <a:extLst>
            <a:ext uri="{FF2B5EF4-FFF2-40B4-BE49-F238E27FC236}">
              <a16:creationId xmlns:a16="http://schemas.microsoft.com/office/drawing/2014/main" xmlns="" id="{00000000-0008-0000-2100-0000B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6" name="247 CuadroTexto">
          <a:extLst>
            <a:ext uri="{FF2B5EF4-FFF2-40B4-BE49-F238E27FC236}">
              <a16:creationId xmlns:a16="http://schemas.microsoft.com/office/drawing/2014/main" xmlns="" id="{00000000-0008-0000-2100-0000B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7" name="248 CuadroTexto">
          <a:extLst>
            <a:ext uri="{FF2B5EF4-FFF2-40B4-BE49-F238E27FC236}">
              <a16:creationId xmlns:a16="http://schemas.microsoft.com/office/drawing/2014/main" xmlns="" id="{00000000-0008-0000-2100-0000B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8" name="249 CuadroTexto">
          <a:extLst>
            <a:ext uri="{FF2B5EF4-FFF2-40B4-BE49-F238E27FC236}">
              <a16:creationId xmlns:a16="http://schemas.microsoft.com/office/drawing/2014/main" xmlns="" id="{00000000-0008-0000-2100-0000B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9" name="250 CuadroTexto">
          <a:extLst>
            <a:ext uri="{FF2B5EF4-FFF2-40B4-BE49-F238E27FC236}">
              <a16:creationId xmlns:a16="http://schemas.microsoft.com/office/drawing/2014/main" xmlns="" id="{00000000-0008-0000-2100-0000B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0" name="251 CuadroTexto">
          <a:extLst>
            <a:ext uri="{FF2B5EF4-FFF2-40B4-BE49-F238E27FC236}">
              <a16:creationId xmlns:a16="http://schemas.microsoft.com/office/drawing/2014/main" xmlns="" id="{00000000-0008-0000-2100-0000B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1" name="252 CuadroTexto">
          <a:extLst>
            <a:ext uri="{FF2B5EF4-FFF2-40B4-BE49-F238E27FC236}">
              <a16:creationId xmlns:a16="http://schemas.microsoft.com/office/drawing/2014/main" xmlns="" id="{00000000-0008-0000-2100-0000B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2" name="253 CuadroTexto">
          <a:extLst>
            <a:ext uri="{FF2B5EF4-FFF2-40B4-BE49-F238E27FC236}">
              <a16:creationId xmlns:a16="http://schemas.microsoft.com/office/drawing/2014/main" xmlns="" id="{00000000-0008-0000-2100-0000C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3" name="254 CuadroTexto">
          <a:extLst>
            <a:ext uri="{FF2B5EF4-FFF2-40B4-BE49-F238E27FC236}">
              <a16:creationId xmlns:a16="http://schemas.microsoft.com/office/drawing/2014/main" xmlns="" id="{00000000-0008-0000-2100-0000C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4" name="255 CuadroTexto">
          <a:extLst>
            <a:ext uri="{FF2B5EF4-FFF2-40B4-BE49-F238E27FC236}">
              <a16:creationId xmlns:a16="http://schemas.microsoft.com/office/drawing/2014/main" xmlns="" id="{00000000-0008-0000-2100-0000C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5" name="256 CuadroTexto">
          <a:extLst>
            <a:ext uri="{FF2B5EF4-FFF2-40B4-BE49-F238E27FC236}">
              <a16:creationId xmlns:a16="http://schemas.microsoft.com/office/drawing/2014/main" xmlns="" id="{00000000-0008-0000-2100-0000C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6" name="257 CuadroTexto">
          <a:extLst>
            <a:ext uri="{FF2B5EF4-FFF2-40B4-BE49-F238E27FC236}">
              <a16:creationId xmlns:a16="http://schemas.microsoft.com/office/drawing/2014/main" xmlns="" id="{00000000-0008-0000-2100-0000C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7" name="258 CuadroTexto">
          <a:extLst>
            <a:ext uri="{FF2B5EF4-FFF2-40B4-BE49-F238E27FC236}">
              <a16:creationId xmlns:a16="http://schemas.microsoft.com/office/drawing/2014/main" xmlns="" id="{00000000-0008-0000-2100-0000C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8" name="259 CuadroTexto">
          <a:extLst>
            <a:ext uri="{FF2B5EF4-FFF2-40B4-BE49-F238E27FC236}">
              <a16:creationId xmlns:a16="http://schemas.microsoft.com/office/drawing/2014/main" xmlns="" id="{00000000-0008-0000-2100-0000C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9" name="260 CuadroTexto">
          <a:extLst>
            <a:ext uri="{FF2B5EF4-FFF2-40B4-BE49-F238E27FC236}">
              <a16:creationId xmlns:a16="http://schemas.microsoft.com/office/drawing/2014/main" xmlns="" id="{00000000-0008-0000-2100-0000C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0" name="261 CuadroTexto">
          <a:extLst>
            <a:ext uri="{FF2B5EF4-FFF2-40B4-BE49-F238E27FC236}">
              <a16:creationId xmlns:a16="http://schemas.microsoft.com/office/drawing/2014/main" xmlns="" id="{00000000-0008-0000-2100-0000C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1" name="262 CuadroTexto">
          <a:extLst>
            <a:ext uri="{FF2B5EF4-FFF2-40B4-BE49-F238E27FC236}">
              <a16:creationId xmlns:a16="http://schemas.microsoft.com/office/drawing/2014/main" xmlns="" id="{00000000-0008-0000-2100-0000C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2" name="263 CuadroTexto">
          <a:extLst>
            <a:ext uri="{FF2B5EF4-FFF2-40B4-BE49-F238E27FC236}">
              <a16:creationId xmlns:a16="http://schemas.microsoft.com/office/drawing/2014/main" xmlns="" id="{00000000-0008-0000-2100-0000C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3" name="264 CuadroTexto">
          <a:extLst>
            <a:ext uri="{FF2B5EF4-FFF2-40B4-BE49-F238E27FC236}">
              <a16:creationId xmlns:a16="http://schemas.microsoft.com/office/drawing/2014/main" xmlns="" id="{00000000-0008-0000-2100-0000C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4" name="265 CuadroTexto">
          <a:extLst>
            <a:ext uri="{FF2B5EF4-FFF2-40B4-BE49-F238E27FC236}">
              <a16:creationId xmlns:a16="http://schemas.microsoft.com/office/drawing/2014/main" xmlns="" id="{00000000-0008-0000-2100-0000C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5" name="266 CuadroTexto">
          <a:extLst>
            <a:ext uri="{FF2B5EF4-FFF2-40B4-BE49-F238E27FC236}">
              <a16:creationId xmlns:a16="http://schemas.microsoft.com/office/drawing/2014/main" xmlns="" id="{00000000-0008-0000-2100-0000C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6" name="267 CuadroTexto">
          <a:extLst>
            <a:ext uri="{FF2B5EF4-FFF2-40B4-BE49-F238E27FC236}">
              <a16:creationId xmlns:a16="http://schemas.microsoft.com/office/drawing/2014/main" xmlns="" id="{00000000-0008-0000-2100-0000C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7" name="268 CuadroTexto">
          <a:extLst>
            <a:ext uri="{FF2B5EF4-FFF2-40B4-BE49-F238E27FC236}">
              <a16:creationId xmlns:a16="http://schemas.microsoft.com/office/drawing/2014/main" xmlns="" id="{00000000-0008-0000-2100-0000C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8" name="269 CuadroTexto">
          <a:extLst>
            <a:ext uri="{FF2B5EF4-FFF2-40B4-BE49-F238E27FC236}">
              <a16:creationId xmlns:a16="http://schemas.microsoft.com/office/drawing/2014/main" xmlns="" id="{00000000-0008-0000-2100-0000D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9" name="270 CuadroTexto">
          <a:extLst>
            <a:ext uri="{FF2B5EF4-FFF2-40B4-BE49-F238E27FC236}">
              <a16:creationId xmlns:a16="http://schemas.microsoft.com/office/drawing/2014/main" xmlns="" id="{00000000-0008-0000-2100-0000D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0" name="271 CuadroTexto">
          <a:extLst>
            <a:ext uri="{FF2B5EF4-FFF2-40B4-BE49-F238E27FC236}">
              <a16:creationId xmlns:a16="http://schemas.microsoft.com/office/drawing/2014/main" xmlns="" id="{00000000-0008-0000-2100-0000D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1" name="272 CuadroTexto">
          <a:extLst>
            <a:ext uri="{FF2B5EF4-FFF2-40B4-BE49-F238E27FC236}">
              <a16:creationId xmlns:a16="http://schemas.microsoft.com/office/drawing/2014/main" xmlns="" id="{00000000-0008-0000-2100-0000D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2" name="273 CuadroTexto">
          <a:extLst>
            <a:ext uri="{FF2B5EF4-FFF2-40B4-BE49-F238E27FC236}">
              <a16:creationId xmlns:a16="http://schemas.microsoft.com/office/drawing/2014/main" xmlns="" id="{00000000-0008-0000-2100-0000D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3" name="274 CuadroTexto">
          <a:extLst>
            <a:ext uri="{FF2B5EF4-FFF2-40B4-BE49-F238E27FC236}">
              <a16:creationId xmlns:a16="http://schemas.microsoft.com/office/drawing/2014/main" xmlns="" id="{00000000-0008-0000-2100-0000D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4" name="275 CuadroTexto">
          <a:extLst>
            <a:ext uri="{FF2B5EF4-FFF2-40B4-BE49-F238E27FC236}">
              <a16:creationId xmlns:a16="http://schemas.microsoft.com/office/drawing/2014/main" xmlns="" id="{00000000-0008-0000-2100-0000D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5" name="276 CuadroTexto">
          <a:extLst>
            <a:ext uri="{FF2B5EF4-FFF2-40B4-BE49-F238E27FC236}">
              <a16:creationId xmlns:a16="http://schemas.microsoft.com/office/drawing/2014/main" xmlns="" id="{00000000-0008-0000-2100-0000D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6" name="277 CuadroTexto">
          <a:extLst>
            <a:ext uri="{FF2B5EF4-FFF2-40B4-BE49-F238E27FC236}">
              <a16:creationId xmlns:a16="http://schemas.microsoft.com/office/drawing/2014/main" xmlns="" id="{00000000-0008-0000-2100-0000D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7" name="278 CuadroTexto">
          <a:extLst>
            <a:ext uri="{FF2B5EF4-FFF2-40B4-BE49-F238E27FC236}">
              <a16:creationId xmlns:a16="http://schemas.microsoft.com/office/drawing/2014/main" xmlns="" id="{00000000-0008-0000-2100-0000D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8" name="279 CuadroTexto">
          <a:extLst>
            <a:ext uri="{FF2B5EF4-FFF2-40B4-BE49-F238E27FC236}">
              <a16:creationId xmlns:a16="http://schemas.microsoft.com/office/drawing/2014/main" xmlns="" id="{00000000-0008-0000-2100-0000D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9" name="280 CuadroTexto">
          <a:extLst>
            <a:ext uri="{FF2B5EF4-FFF2-40B4-BE49-F238E27FC236}">
              <a16:creationId xmlns:a16="http://schemas.microsoft.com/office/drawing/2014/main" xmlns="" id="{00000000-0008-0000-2100-0000D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0" name="281 CuadroTexto">
          <a:extLst>
            <a:ext uri="{FF2B5EF4-FFF2-40B4-BE49-F238E27FC236}">
              <a16:creationId xmlns:a16="http://schemas.microsoft.com/office/drawing/2014/main" xmlns="" id="{00000000-0008-0000-2100-0000D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1" name="282 CuadroTexto">
          <a:extLst>
            <a:ext uri="{FF2B5EF4-FFF2-40B4-BE49-F238E27FC236}">
              <a16:creationId xmlns:a16="http://schemas.microsoft.com/office/drawing/2014/main" xmlns="" id="{00000000-0008-0000-2100-0000D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2" name="283 CuadroTexto">
          <a:extLst>
            <a:ext uri="{FF2B5EF4-FFF2-40B4-BE49-F238E27FC236}">
              <a16:creationId xmlns:a16="http://schemas.microsoft.com/office/drawing/2014/main" xmlns="" id="{00000000-0008-0000-2100-0000D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3" name="284 CuadroTexto">
          <a:extLst>
            <a:ext uri="{FF2B5EF4-FFF2-40B4-BE49-F238E27FC236}">
              <a16:creationId xmlns:a16="http://schemas.microsoft.com/office/drawing/2014/main" xmlns="" id="{00000000-0008-0000-2100-0000D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4" name="285 CuadroTexto">
          <a:extLst>
            <a:ext uri="{FF2B5EF4-FFF2-40B4-BE49-F238E27FC236}">
              <a16:creationId xmlns:a16="http://schemas.microsoft.com/office/drawing/2014/main" xmlns="" id="{00000000-0008-0000-2100-0000E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5" name="286 CuadroTexto">
          <a:extLst>
            <a:ext uri="{FF2B5EF4-FFF2-40B4-BE49-F238E27FC236}">
              <a16:creationId xmlns:a16="http://schemas.microsoft.com/office/drawing/2014/main" xmlns="" id="{00000000-0008-0000-2100-0000E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6" name="287 CuadroTexto">
          <a:extLst>
            <a:ext uri="{FF2B5EF4-FFF2-40B4-BE49-F238E27FC236}">
              <a16:creationId xmlns:a16="http://schemas.microsoft.com/office/drawing/2014/main" xmlns="" id="{00000000-0008-0000-2100-0000E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7" name="288 CuadroTexto">
          <a:extLst>
            <a:ext uri="{FF2B5EF4-FFF2-40B4-BE49-F238E27FC236}">
              <a16:creationId xmlns:a16="http://schemas.microsoft.com/office/drawing/2014/main" xmlns="" id="{00000000-0008-0000-2100-0000E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8" name="289 CuadroTexto">
          <a:extLst>
            <a:ext uri="{FF2B5EF4-FFF2-40B4-BE49-F238E27FC236}">
              <a16:creationId xmlns:a16="http://schemas.microsoft.com/office/drawing/2014/main" xmlns="" id="{00000000-0008-0000-2100-0000E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9" name="290 CuadroTexto">
          <a:extLst>
            <a:ext uri="{FF2B5EF4-FFF2-40B4-BE49-F238E27FC236}">
              <a16:creationId xmlns:a16="http://schemas.microsoft.com/office/drawing/2014/main" xmlns="" id="{00000000-0008-0000-2100-0000E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0" name="291 CuadroTexto">
          <a:extLst>
            <a:ext uri="{FF2B5EF4-FFF2-40B4-BE49-F238E27FC236}">
              <a16:creationId xmlns:a16="http://schemas.microsoft.com/office/drawing/2014/main" xmlns="" id="{00000000-0008-0000-2100-0000E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1" name="292 CuadroTexto">
          <a:extLst>
            <a:ext uri="{FF2B5EF4-FFF2-40B4-BE49-F238E27FC236}">
              <a16:creationId xmlns:a16="http://schemas.microsoft.com/office/drawing/2014/main" xmlns="" id="{00000000-0008-0000-2100-0000E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2" name="293 CuadroTexto">
          <a:extLst>
            <a:ext uri="{FF2B5EF4-FFF2-40B4-BE49-F238E27FC236}">
              <a16:creationId xmlns:a16="http://schemas.microsoft.com/office/drawing/2014/main" xmlns="" id="{00000000-0008-0000-2100-0000E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3" name="294 CuadroTexto">
          <a:extLst>
            <a:ext uri="{FF2B5EF4-FFF2-40B4-BE49-F238E27FC236}">
              <a16:creationId xmlns:a16="http://schemas.microsoft.com/office/drawing/2014/main" xmlns="" id="{00000000-0008-0000-2100-0000E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4" name="295 CuadroTexto">
          <a:extLst>
            <a:ext uri="{FF2B5EF4-FFF2-40B4-BE49-F238E27FC236}">
              <a16:creationId xmlns:a16="http://schemas.microsoft.com/office/drawing/2014/main" xmlns="" id="{00000000-0008-0000-2100-0000E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5" name="296 CuadroTexto">
          <a:extLst>
            <a:ext uri="{FF2B5EF4-FFF2-40B4-BE49-F238E27FC236}">
              <a16:creationId xmlns:a16="http://schemas.microsoft.com/office/drawing/2014/main" xmlns="" id="{00000000-0008-0000-2100-0000E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6" name="17 CuadroTexto">
          <a:extLst>
            <a:ext uri="{FF2B5EF4-FFF2-40B4-BE49-F238E27FC236}">
              <a16:creationId xmlns:a16="http://schemas.microsoft.com/office/drawing/2014/main" xmlns="" id="{00000000-0008-0000-2100-0000E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7" name="90 CuadroTexto">
          <a:extLst>
            <a:ext uri="{FF2B5EF4-FFF2-40B4-BE49-F238E27FC236}">
              <a16:creationId xmlns:a16="http://schemas.microsoft.com/office/drawing/2014/main" xmlns="" id="{00000000-0008-0000-2100-0000E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8" name="91 CuadroTexto">
          <a:extLst>
            <a:ext uri="{FF2B5EF4-FFF2-40B4-BE49-F238E27FC236}">
              <a16:creationId xmlns:a16="http://schemas.microsoft.com/office/drawing/2014/main" xmlns="" id="{00000000-0008-0000-2100-0000E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9" name="92 CuadroTexto">
          <a:extLst>
            <a:ext uri="{FF2B5EF4-FFF2-40B4-BE49-F238E27FC236}">
              <a16:creationId xmlns:a16="http://schemas.microsoft.com/office/drawing/2014/main" xmlns="" id="{00000000-0008-0000-2100-0000E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0" name="93 CuadroTexto">
          <a:extLst>
            <a:ext uri="{FF2B5EF4-FFF2-40B4-BE49-F238E27FC236}">
              <a16:creationId xmlns:a16="http://schemas.microsoft.com/office/drawing/2014/main" xmlns="" id="{00000000-0008-0000-2100-0000F0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1" name="94 CuadroTexto">
          <a:extLst>
            <a:ext uri="{FF2B5EF4-FFF2-40B4-BE49-F238E27FC236}">
              <a16:creationId xmlns:a16="http://schemas.microsoft.com/office/drawing/2014/main" xmlns="" id="{00000000-0008-0000-2100-0000F1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2" name="95 CuadroTexto">
          <a:extLst>
            <a:ext uri="{FF2B5EF4-FFF2-40B4-BE49-F238E27FC236}">
              <a16:creationId xmlns:a16="http://schemas.microsoft.com/office/drawing/2014/main" xmlns="" id="{00000000-0008-0000-2100-0000F2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3" name="96 CuadroTexto">
          <a:extLst>
            <a:ext uri="{FF2B5EF4-FFF2-40B4-BE49-F238E27FC236}">
              <a16:creationId xmlns:a16="http://schemas.microsoft.com/office/drawing/2014/main" xmlns="" id="{00000000-0008-0000-2100-0000F3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4" name="97 CuadroTexto">
          <a:extLst>
            <a:ext uri="{FF2B5EF4-FFF2-40B4-BE49-F238E27FC236}">
              <a16:creationId xmlns:a16="http://schemas.microsoft.com/office/drawing/2014/main" xmlns="" id="{00000000-0008-0000-2100-0000F4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5" name="98 CuadroTexto">
          <a:extLst>
            <a:ext uri="{FF2B5EF4-FFF2-40B4-BE49-F238E27FC236}">
              <a16:creationId xmlns:a16="http://schemas.microsoft.com/office/drawing/2014/main" xmlns="" id="{00000000-0008-0000-2100-0000F5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6" name="99 CuadroTexto">
          <a:extLst>
            <a:ext uri="{FF2B5EF4-FFF2-40B4-BE49-F238E27FC236}">
              <a16:creationId xmlns:a16="http://schemas.microsoft.com/office/drawing/2014/main" xmlns="" id="{00000000-0008-0000-2100-0000F6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7" name="100 CuadroTexto">
          <a:extLst>
            <a:ext uri="{FF2B5EF4-FFF2-40B4-BE49-F238E27FC236}">
              <a16:creationId xmlns:a16="http://schemas.microsoft.com/office/drawing/2014/main" xmlns="" id="{00000000-0008-0000-2100-0000F7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8" name="101 CuadroTexto">
          <a:extLst>
            <a:ext uri="{FF2B5EF4-FFF2-40B4-BE49-F238E27FC236}">
              <a16:creationId xmlns:a16="http://schemas.microsoft.com/office/drawing/2014/main" xmlns="" id="{00000000-0008-0000-2100-0000F8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9" name="118 CuadroTexto">
          <a:extLst>
            <a:ext uri="{FF2B5EF4-FFF2-40B4-BE49-F238E27FC236}">
              <a16:creationId xmlns:a16="http://schemas.microsoft.com/office/drawing/2014/main" xmlns="" id="{00000000-0008-0000-2100-0000F9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0" name="119 CuadroTexto">
          <a:extLst>
            <a:ext uri="{FF2B5EF4-FFF2-40B4-BE49-F238E27FC236}">
              <a16:creationId xmlns:a16="http://schemas.microsoft.com/office/drawing/2014/main" xmlns="" id="{00000000-0008-0000-2100-0000FA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1" name="120 CuadroTexto">
          <a:extLst>
            <a:ext uri="{FF2B5EF4-FFF2-40B4-BE49-F238E27FC236}">
              <a16:creationId xmlns:a16="http://schemas.microsoft.com/office/drawing/2014/main" xmlns="" id="{00000000-0008-0000-2100-0000FB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2" name="121 CuadroTexto">
          <a:extLst>
            <a:ext uri="{FF2B5EF4-FFF2-40B4-BE49-F238E27FC236}">
              <a16:creationId xmlns:a16="http://schemas.microsoft.com/office/drawing/2014/main" xmlns="" id="{00000000-0008-0000-2100-0000FC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3" name="122 CuadroTexto">
          <a:extLst>
            <a:ext uri="{FF2B5EF4-FFF2-40B4-BE49-F238E27FC236}">
              <a16:creationId xmlns:a16="http://schemas.microsoft.com/office/drawing/2014/main" xmlns="" id="{00000000-0008-0000-2100-0000FD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4" name="123 CuadroTexto">
          <a:extLst>
            <a:ext uri="{FF2B5EF4-FFF2-40B4-BE49-F238E27FC236}">
              <a16:creationId xmlns:a16="http://schemas.microsoft.com/office/drawing/2014/main" xmlns="" id="{00000000-0008-0000-2100-0000FE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5" name="124 CuadroTexto">
          <a:extLst>
            <a:ext uri="{FF2B5EF4-FFF2-40B4-BE49-F238E27FC236}">
              <a16:creationId xmlns:a16="http://schemas.microsoft.com/office/drawing/2014/main" xmlns="" id="{00000000-0008-0000-2100-0000FF0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6" name="125 CuadroTexto">
          <a:extLst>
            <a:ext uri="{FF2B5EF4-FFF2-40B4-BE49-F238E27FC236}">
              <a16:creationId xmlns:a16="http://schemas.microsoft.com/office/drawing/2014/main" xmlns="" id="{00000000-0008-0000-2100-00000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7" name="143 CuadroTexto">
          <a:extLst>
            <a:ext uri="{FF2B5EF4-FFF2-40B4-BE49-F238E27FC236}">
              <a16:creationId xmlns:a16="http://schemas.microsoft.com/office/drawing/2014/main" xmlns="" id="{00000000-0008-0000-2100-00000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8" name="144 CuadroTexto">
          <a:extLst>
            <a:ext uri="{FF2B5EF4-FFF2-40B4-BE49-F238E27FC236}">
              <a16:creationId xmlns:a16="http://schemas.microsoft.com/office/drawing/2014/main" xmlns="" id="{00000000-0008-0000-2100-00000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9" name="145 CuadroTexto">
          <a:extLst>
            <a:ext uri="{FF2B5EF4-FFF2-40B4-BE49-F238E27FC236}">
              <a16:creationId xmlns:a16="http://schemas.microsoft.com/office/drawing/2014/main" xmlns="" id="{00000000-0008-0000-2100-00000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0" name="146 CuadroTexto">
          <a:extLst>
            <a:ext uri="{FF2B5EF4-FFF2-40B4-BE49-F238E27FC236}">
              <a16:creationId xmlns:a16="http://schemas.microsoft.com/office/drawing/2014/main" xmlns="" id="{00000000-0008-0000-2100-00000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1" name="147 CuadroTexto">
          <a:extLst>
            <a:ext uri="{FF2B5EF4-FFF2-40B4-BE49-F238E27FC236}">
              <a16:creationId xmlns:a16="http://schemas.microsoft.com/office/drawing/2014/main" xmlns="" id="{00000000-0008-0000-2100-00000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2" name="148 CuadroTexto">
          <a:extLst>
            <a:ext uri="{FF2B5EF4-FFF2-40B4-BE49-F238E27FC236}">
              <a16:creationId xmlns:a16="http://schemas.microsoft.com/office/drawing/2014/main" xmlns="" id="{00000000-0008-0000-2100-00000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3" name="149 CuadroTexto">
          <a:extLst>
            <a:ext uri="{FF2B5EF4-FFF2-40B4-BE49-F238E27FC236}">
              <a16:creationId xmlns:a16="http://schemas.microsoft.com/office/drawing/2014/main" xmlns="" id="{00000000-0008-0000-2100-00000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4" name="150 CuadroTexto">
          <a:extLst>
            <a:ext uri="{FF2B5EF4-FFF2-40B4-BE49-F238E27FC236}">
              <a16:creationId xmlns:a16="http://schemas.microsoft.com/office/drawing/2014/main" xmlns="" id="{00000000-0008-0000-2100-00000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5" name="151 CuadroTexto">
          <a:extLst>
            <a:ext uri="{FF2B5EF4-FFF2-40B4-BE49-F238E27FC236}">
              <a16:creationId xmlns:a16="http://schemas.microsoft.com/office/drawing/2014/main" xmlns="" id="{00000000-0008-0000-2100-00000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6" name="152 CuadroTexto">
          <a:extLst>
            <a:ext uri="{FF2B5EF4-FFF2-40B4-BE49-F238E27FC236}">
              <a16:creationId xmlns:a16="http://schemas.microsoft.com/office/drawing/2014/main" xmlns="" id="{00000000-0008-0000-2100-00000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7" name="153 CuadroTexto">
          <a:extLst>
            <a:ext uri="{FF2B5EF4-FFF2-40B4-BE49-F238E27FC236}">
              <a16:creationId xmlns:a16="http://schemas.microsoft.com/office/drawing/2014/main" xmlns="" id="{00000000-0008-0000-2100-00000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8" name="154 CuadroTexto">
          <a:extLst>
            <a:ext uri="{FF2B5EF4-FFF2-40B4-BE49-F238E27FC236}">
              <a16:creationId xmlns:a16="http://schemas.microsoft.com/office/drawing/2014/main" xmlns="" id="{00000000-0008-0000-2100-00000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9" name="155 CuadroTexto">
          <a:extLst>
            <a:ext uri="{FF2B5EF4-FFF2-40B4-BE49-F238E27FC236}">
              <a16:creationId xmlns:a16="http://schemas.microsoft.com/office/drawing/2014/main" xmlns="" id="{00000000-0008-0000-2100-00000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0" name="156 CuadroTexto">
          <a:extLst>
            <a:ext uri="{FF2B5EF4-FFF2-40B4-BE49-F238E27FC236}">
              <a16:creationId xmlns:a16="http://schemas.microsoft.com/office/drawing/2014/main" xmlns="" id="{00000000-0008-0000-2100-00000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1" name="157 CuadroTexto">
          <a:extLst>
            <a:ext uri="{FF2B5EF4-FFF2-40B4-BE49-F238E27FC236}">
              <a16:creationId xmlns:a16="http://schemas.microsoft.com/office/drawing/2014/main" xmlns="" id="{00000000-0008-0000-2100-00000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2" name="158 CuadroTexto">
          <a:extLst>
            <a:ext uri="{FF2B5EF4-FFF2-40B4-BE49-F238E27FC236}">
              <a16:creationId xmlns:a16="http://schemas.microsoft.com/office/drawing/2014/main" xmlns="" id="{00000000-0008-0000-2100-00001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3" name="159 CuadroTexto">
          <a:extLst>
            <a:ext uri="{FF2B5EF4-FFF2-40B4-BE49-F238E27FC236}">
              <a16:creationId xmlns:a16="http://schemas.microsoft.com/office/drawing/2014/main" xmlns="" id="{00000000-0008-0000-2100-00001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4" name="160 CuadroTexto">
          <a:extLst>
            <a:ext uri="{FF2B5EF4-FFF2-40B4-BE49-F238E27FC236}">
              <a16:creationId xmlns:a16="http://schemas.microsoft.com/office/drawing/2014/main" xmlns="" id="{00000000-0008-0000-2100-00001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5" name="161 CuadroTexto">
          <a:extLst>
            <a:ext uri="{FF2B5EF4-FFF2-40B4-BE49-F238E27FC236}">
              <a16:creationId xmlns:a16="http://schemas.microsoft.com/office/drawing/2014/main" xmlns="" id="{00000000-0008-0000-2100-00001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6" name="162 CuadroTexto">
          <a:extLst>
            <a:ext uri="{FF2B5EF4-FFF2-40B4-BE49-F238E27FC236}">
              <a16:creationId xmlns:a16="http://schemas.microsoft.com/office/drawing/2014/main" xmlns="" id="{00000000-0008-0000-2100-00001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7" name="163 CuadroTexto">
          <a:extLst>
            <a:ext uri="{FF2B5EF4-FFF2-40B4-BE49-F238E27FC236}">
              <a16:creationId xmlns:a16="http://schemas.microsoft.com/office/drawing/2014/main" xmlns="" id="{00000000-0008-0000-2100-00001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8" name="164 CuadroTexto">
          <a:extLst>
            <a:ext uri="{FF2B5EF4-FFF2-40B4-BE49-F238E27FC236}">
              <a16:creationId xmlns:a16="http://schemas.microsoft.com/office/drawing/2014/main" xmlns="" id="{00000000-0008-0000-2100-00001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9" name="165 CuadroTexto">
          <a:extLst>
            <a:ext uri="{FF2B5EF4-FFF2-40B4-BE49-F238E27FC236}">
              <a16:creationId xmlns:a16="http://schemas.microsoft.com/office/drawing/2014/main" xmlns="" id="{00000000-0008-0000-2100-00001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0" name="166 CuadroTexto">
          <a:extLst>
            <a:ext uri="{FF2B5EF4-FFF2-40B4-BE49-F238E27FC236}">
              <a16:creationId xmlns:a16="http://schemas.microsoft.com/office/drawing/2014/main" xmlns="" id="{00000000-0008-0000-2100-00001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1" name="167 CuadroTexto">
          <a:extLst>
            <a:ext uri="{FF2B5EF4-FFF2-40B4-BE49-F238E27FC236}">
              <a16:creationId xmlns:a16="http://schemas.microsoft.com/office/drawing/2014/main" xmlns="" id="{00000000-0008-0000-2100-00001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2" name="168 CuadroTexto">
          <a:extLst>
            <a:ext uri="{FF2B5EF4-FFF2-40B4-BE49-F238E27FC236}">
              <a16:creationId xmlns:a16="http://schemas.microsoft.com/office/drawing/2014/main" xmlns="" id="{00000000-0008-0000-2100-00001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3" name="169 CuadroTexto">
          <a:extLst>
            <a:ext uri="{FF2B5EF4-FFF2-40B4-BE49-F238E27FC236}">
              <a16:creationId xmlns:a16="http://schemas.microsoft.com/office/drawing/2014/main" xmlns="" id="{00000000-0008-0000-2100-00001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4" name="170 CuadroTexto">
          <a:extLst>
            <a:ext uri="{FF2B5EF4-FFF2-40B4-BE49-F238E27FC236}">
              <a16:creationId xmlns:a16="http://schemas.microsoft.com/office/drawing/2014/main" xmlns="" id="{00000000-0008-0000-2100-00001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5" name="171 CuadroTexto">
          <a:extLst>
            <a:ext uri="{FF2B5EF4-FFF2-40B4-BE49-F238E27FC236}">
              <a16:creationId xmlns:a16="http://schemas.microsoft.com/office/drawing/2014/main" xmlns="" id="{00000000-0008-0000-2100-00001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6" name="172 CuadroTexto">
          <a:extLst>
            <a:ext uri="{FF2B5EF4-FFF2-40B4-BE49-F238E27FC236}">
              <a16:creationId xmlns:a16="http://schemas.microsoft.com/office/drawing/2014/main" xmlns="" id="{00000000-0008-0000-2100-00001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7" name="173 CuadroTexto">
          <a:extLst>
            <a:ext uri="{FF2B5EF4-FFF2-40B4-BE49-F238E27FC236}">
              <a16:creationId xmlns:a16="http://schemas.microsoft.com/office/drawing/2014/main" xmlns="" id="{00000000-0008-0000-2100-00001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8" name="174 CuadroTexto">
          <a:extLst>
            <a:ext uri="{FF2B5EF4-FFF2-40B4-BE49-F238E27FC236}">
              <a16:creationId xmlns:a16="http://schemas.microsoft.com/office/drawing/2014/main" xmlns="" id="{00000000-0008-0000-2100-00002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9" name="175 CuadroTexto">
          <a:extLst>
            <a:ext uri="{FF2B5EF4-FFF2-40B4-BE49-F238E27FC236}">
              <a16:creationId xmlns:a16="http://schemas.microsoft.com/office/drawing/2014/main" xmlns="" id="{00000000-0008-0000-2100-00002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0" name="176 CuadroTexto">
          <a:extLst>
            <a:ext uri="{FF2B5EF4-FFF2-40B4-BE49-F238E27FC236}">
              <a16:creationId xmlns:a16="http://schemas.microsoft.com/office/drawing/2014/main" xmlns="" id="{00000000-0008-0000-2100-00002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1" name="177 CuadroTexto">
          <a:extLst>
            <a:ext uri="{FF2B5EF4-FFF2-40B4-BE49-F238E27FC236}">
              <a16:creationId xmlns:a16="http://schemas.microsoft.com/office/drawing/2014/main" xmlns="" id="{00000000-0008-0000-2100-00002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2" name="178 CuadroTexto">
          <a:extLst>
            <a:ext uri="{FF2B5EF4-FFF2-40B4-BE49-F238E27FC236}">
              <a16:creationId xmlns:a16="http://schemas.microsoft.com/office/drawing/2014/main" xmlns="" id="{00000000-0008-0000-2100-00002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3" name="179 CuadroTexto">
          <a:extLst>
            <a:ext uri="{FF2B5EF4-FFF2-40B4-BE49-F238E27FC236}">
              <a16:creationId xmlns:a16="http://schemas.microsoft.com/office/drawing/2014/main" xmlns="" id="{00000000-0008-0000-2100-00002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4" name="180 CuadroTexto">
          <a:extLst>
            <a:ext uri="{FF2B5EF4-FFF2-40B4-BE49-F238E27FC236}">
              <a16:creationId xmlns:a16="http://schemas.microsoft.com/office/drawing/2014/main" xmlns="" id="{00000000-0008-0000-2100-00002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5" name="181 CuadroTexto">
          <a:extLst>
            <a:ext uri="{FF2B5EF4-FFF2-40B4-BE49-F238E27FC236}">
              <a16:creationId xmlns:a16="http://schemas.microsoft.com/office/drawing/2014/main" xmlns="" id="{00000000-0008-0000-2100-00002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6" name="182 CuadroTexto">
          <a:extLst>
            <a:ext uri="{FF2B5EF4-FFF2-40B4-BE49-F238E27FC236}">
              <a16:creationId xmlns:a16="http://schemas.microsoft.com/office/drawing/2014/main" xmlns="" id="{00000000-0008-0000-2100-00002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7" name="183 CuadroTexto">
          <a:extLst>
            <a:ext uri="{FF2B5EF4-FFF2-40B4-BE49-F238E27FC236}">
              <a16:creationId xmlns:a16="http://schemas.microsoft.com/office/drawing/2014/main" xmlns="" id="{00000000-0008-0000-2100-00002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8" name="184 CuadroTexto">
          <a:extLst>
            <a:ext uri="{FF2B5EF4-FFF2-40B4-BE49-F238E27FC236}">
              <a16:creationId xmlns:a16="http://schemas.microsoft.com/office/drawing/2014/main" xmlns="" id="{00000000-0008-0000-2100-00002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9" name="185 CuadroTexto">
          <a:extLst>
            <a:ext uri="{FF2B5EF4-FFF2-40B4-BE49-F238E27FC236}">
              <a16:creationId xmlns:a16="http://schemas.microsoft.com/office/drawing/2014/main" xmlns="" id="{00000000-0008-0000-2100-00002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0" name="186 CuadroTexto">
          <a:extLst>
            <a:ext uri="{FF2B5EF4-FFF2-40B4-BE49-F238E27FC236}">
              <a16:creationId xmlns:a16="http://schemas.microsoft.com/office/drawing/2014/main" xmlns="" id="{00000000-0008-0000-2100-00002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1" name="187 CuadroTexto">
          <a:extLst>
            <a:ext uri="{FF2B5EF4-FFF2-40B4-BE49-F238E27FC236}">
              <a16:creationId xmlns:a16="http://schemas.microsoft.com/office/drawing/2014/main" xmlns="" id="{00000000-0008-0000-2100-00002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2" name="188 CuadroTexto">
          <a:extLst>
            <a:ext uri="{FF2B5EF4-FFF2-40B4-BE49-F238E27FC236}">
              <a16:creationId xmlns:a16="http://schemas.microsoft.com/office/drawing/2014/main" xmlns="" id="{00000000-0008-0000-2100-00002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3" name="189 CuadroTexto">
          <a:extLst>
            <a:ext uri="{FF2B5EF4-FFF2-40B4-BE49-F238E27FC236}">
              <a16:creationId xmlns:a16="http://schemas.microsoft.com/office/drawing/2014/main" xmlns="" id="{00000000-0008-0000-2100-00002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4" name="190 CuadroTexto">
          <a:extLst>
            <a:ext uri="{FF2B5EF4-FFF2-40B4-BE49-F238E27FC236}">
              <a16:creationId xmlns:a16="http://schemas.microsoft.com/office/drawing/2014/main" xmlns="" id="{00000000-0008-0000-2100-00003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5" name="191 CuadroTexto">
          <a:extLst>
            <a:ext uri="{FF2B5EF4-FFF2-40B4-BE49-F238E27FC236}">
              <a16:creationId xmlns:a16="http://schemas.microsoft.com/office/drawing/2014/main" xmlns="" id="{00000000-0008-0000-2100-00003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6" name="192 CuadroTexto">
          <a:extLst>
            <a:ext uri="{FF2B5EF4-FFF2-40B4-BE49-F238E27FC236}">
              <a16:creationId xmlns:a16="http://schemas.microsoft.com/office/drawing/2014/main" xmlns="" id="{00000000-0008-0000-2100-00003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7" name="193 CuadroTexto">
          <a:extLst>
            <a:ext uri="{FF2B5EF4-FFF2-40B4-BE49-F238E27FC236}">
              <a16:creationId xmlns:a16="http://schemas.microsoft.com/office/drawing/2014/main" xmlns="" id="{00000000-0008-0000-2100-00003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8" name="194 CuadroTexto">
          <a:extLst>
            <a:ext uri="{FF2B5EF4-FFF2-40B4-BE49-F238E27FC236}">
              <a16:creationId xmlns:a16="http://schemas.microsoft.com/office/drawing/2014/main" xmlns="" id="{00000000-0008-0000-2100-00003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9" name="195 CuadroTexto">
          <a:extLst>
            <a:ext uri="{FF2B5EF4-FFF2-40B4-BE49-F238E27FC236}">
              <a16:creationId xmlns:a16="http://schemas.microsoft.com/office/drawing/2014/main" xmlns="" id="{00000000-0008-0000-2100-00003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0" name="196 CuadroTexto">
          <a:extLst>
            <a:ext uri="{FF2B5EF4-FFF2-40B4-BE49-F238E27FC236}">
              <a16:creationId xmlns:a16="http://schemas.microsoft.com/office/drawing/2014/main" xmlns="" id="{00000000-0008-0000-2100-00003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1" name="197 CuadroTexto">
          <a:extLst>
            <a:ext uri="{FF2B5EF4-FFF2-40B4-BE49-F238E27FC236}">
              <a16:creationId xmlns:a16="http://schemas.microsoft.com/office/drawing/2014/main" xmlns="" id="{00000000-0008-0000-2100-00003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2" name="198 CuadroTexto">
          <a:extLst>
            <a:ext uri="{FF2B5EF4-FFF2-40B4-BE49-F238E27FC236}">
              <a16:creationId xmlns:a16="http://schemas.microsoft.com/office/drawing/2014/main" xmlns="" id="{00000000-0008-0000-2100-00003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3" name="199 CuadroTexto">
          <a:extLst>
            <a:ext uri="{FF2B5EF4-FFF2-40B4-BE49-F238E27FC236}">
              <a16:creationId xmlns:a16="http://schemas.microsoft.com/office/drawing/2014/main" xmlns="" id="{00000000-0008-0000-2100-00003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4" name="200 CuadroTexto">
          <a:extLst>
            <a:ext uri="{FF2B5EF4-FFF2-40B4-BE49-F238E27FC236}">
              <a16:creationId xmlns:a16="http://schemas.microsoft.com/office/drawing/2014/main" xmlns="" id="{00000000-0008-0000-2100-00003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5" name="201 CuadroTexto">
          <a:extLst>
            <a:ext uri="{FF2B5EF4-FFF2-40B4-BE49-F238E27FC236}">
              <a16:creationId xmlns:a16="http://schemas.microsoft.com/office/drawing/2014/main" xmlns="" id="{00000000-0008-0000-2100-00003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6" name="202 CuadroTexto">
          <a:extLst>
            <a:ext uri="{FF2B5EF4-FFF2-40B4-BE49-F238E27FC236}">
              <a16:creationId xmlns:a16="http://schemas.microsoft.com/office/drawing/2014/main" xmlns="" id="{00000000-0008-0000-2100-00003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7" name="203 CuadroTexto">
          <a:extLst>
            <a:ext uri="{FF2B5EF4-FFF2-40B4-BE49-F238E27FC236}">
              <a16:creationId xmlns:a16="http://schemas.microsoft.com/office/drawing/2014/main" xmlns="" id="{00000000-0008-0000-2100-00003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8" name="204 CuadroTexto">
          <a:extLst>
            <a:ext uri="{FF2B5EF4-FFF2-40B4-BE49-F238E27FC236}">
              <a16:creationId xmlns:a16="http://schemas.microsoft.com/office/drawing/2014/main" xmlns="" id="{00000000-0008-0000-2100-00003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9" name="205 CuadroTexto">
          <a:extLst>
            <a:ext uri="{FF2B5EF4-FFF2-40B4-BE49-F238E27FC236}">
              <a16:creationId xmlns:a16="http://schemas.microsoft.com/office/drawing/2014/main" xmlns="" id="{00000000-0008-0000-2100-00003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0" name="206 CuadroTexto">
          <a:extLst>
            <a:ext uri="{FF2B5EF4-FFF2-40B4-BE49-F238E27FC236}">
              <a16:creationId xmlns:a16="http://schemas.microsoft.com/office/drawing/2014/main" xmlns="" id="{00000000-0008-0000-2100-00004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1" name="207 CuadroTexto">
          <a:extLst>
            <a:ext uri="{FF2B5EF4-FFF2-40B4-BE49-F238E27FC236}">
              <a16:creationId xmlns:a16="http://schemas.microsoft.com/office/drawing/2014/main" xmlns="" id="{00000000-0008-0000-2100-00004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2" name="208 CuadroTexto">
          <a:extLst>
            <a:ext uri="{FF2B5EF4-FFF2-40B4-BE49-F238E27FC236}">
              <a16:creationId xmlns:a16="http://schemas.microsoft.com/office/drawing/2014/main" xmlns="" id="{00000000-0008-0000-2100-00004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3" name="209 CuadroTexto">
          <a:extLst>
            <a:ext uri="{FF2B5EF4-FFF2-40B4-BE49-F238E27FC236}">
              <a16:creationId xmlns:a16="http://schemas.microsoft.com/office/drawing/2014/main" xmlns="" id="{00000000-0008-0000-2100-00004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4" name="210 CuadroTexto">
          <a:extLst>
            <a:ext uri="{FF2B5EF4-FFF2-40B4-BE49-F238E27FC236}">
              <a16:creationId xmlns:a16="http://schemas.microsoft.com/office/drawing/2014/main" xmlns="" id="{00000000-0008-0000-2100-00004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5" name="211 CuadroTexto">
          <a:extLst>
            <a:ext uri="{FF2B5EF4-FFF2-40B4-BE49-F238E27FC236}">
              <a16:creationId xmlns:a16="http://schemas.microsoft.com/office/drawing/2014/main" xmlns="" id="{00000000-0008-0000-2100-00004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6" name="212 CuadroTexto">
          <a:extLst>
            <a:ext uri="{FF2B5EF4-FFF2-40B4-BE49-F238E27FC236}">
              <a16:creationId xmlns:a16="http://schemas.microsoft.com/office/drawing/2014/main" xmlns="" id="{00000000-0008-0000-2100-00004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7" name="213 CuadroTexto">
          <a:extLst>
            <a:ext uri="{FF2B5EF4-FFF2-40B4-BE49-F238E27FC236}">
              <a16:creationId xmlns:a16="http://schemas.microsoft.com/office/drawing/2014/main" xmlns="" id="{00000000-0008-0000-2100-00004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8" name="214 CuadroTexto">
          <a:extLst>
            <a:ext uri="{FF2B5EF4-FFF2-40B4-BE49-F238E27FC236}">
              <a16:creationId xmlns:a16="http://schemas.microsoft.com/office/drawing/2014/main" xmlns="" id="{00000000-0008-0000-2100-00004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9" name="215 CuadroTexto">
          <a:extLst>
            <a:ext uri="{FF2B5EF4-FFF2-40B4-BE49-F238E27FC236}">
              <a16:creationId xmlns:a16="http://schemas.microsoft.com/office/drawing/2014/main" xmlns="" id="{00000000-0008-0000-2100-00004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0" name="216 CuadroTexto">
          <a:extLst>
            <a:ext uri="{FF2B5EF4-FFF2-40B4-BE49-F238E27FC236}">
              <a16:creationId xmlns:a16="http://schemas.microsoft.com/office/drawing/2014/main" xmlns="" id="{00000000-0008-0000-2100-00004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1" name="217 CuadroTexto">
          <a:extLst>
            <a:ext uri="{FF2B5EF4-FFF2-40B4-BE49-F238E27FC236}">
              <a16:creationId xmlns:a16="http://schemas.microsoft.com/office/drawing/2014/main" xmlns="" id="{00000000-0008-0000-2100-00004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2" name="218 CuadroTexto">
          <a:extLst>
            <a:ext uri="{FF2B5EF4-FFF2-40B4-BE49-F238E27FC236}">
              <a16:creationId xmlns:a16="http://schemas.microsoft.com/office/drawing/2014/main" xmlns="" id="{00000000-0008-0000-2100-00004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3" name="219 CuadroTexto">
          <a:extLst>
            <a:ext uri="{FF2B5EF4-FFF2-40B4-BE49-F238E27FC236}">
              <a16:creationId xmlns:a16="http://schemas.microsoft.com/office/drawing/2014/main" xmlns="" id="{00000000-0008-0000-2100-00004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4" name="220 CuadroTexto">
          <a:extLst>
            <a:ext uri="{FF2B5EF4-FFF2-40B4-BE49-F238E27FC236}">
              <a16:creationId xmlns:a16="http://schemas.microsoft.com/office/drawing/2014/main" xmlns="" id="{00000000-0008-0000-2100-00004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5" name="221 CuadroTexto">
          <a:extLst>
            <a:ext uri="{FF2B5EF4-FFF2-40B4-BE49-F238E27FC236}">
              <a16:creationId xmlns:a16="http://schemas.microsoft.com/office/drawing/2014/main" xmlns="" id="{00000000-0008-0000-2100-00004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6" name="222 CuadroTexto">
          <a:extLst>
            <a:ext uri="{FF2B5EF4-FFF2-40B4-BE49-F238E27FC236}">
              <a16:creationId xmlns:a16="http://schemas.microsoft.com/office/drawing/2014/main" xmlns="" id="{00000000-0008-0000-2100-00005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7" name="223 CuadroTexto">
          <a:extLst>
            <a:ext uri="{FF2B5EF4-FFF2-40B4-BE49-F238E27FC236}">
              <a16:creationId xmlns:a16="http://schemas.microsoft.com/office/drawing/2014/main" xmlns="" id="{00000000-0008-0000-2100-00005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8" name="224 CuadroTexto">
          <a:extLst>
            <a:ext uri="{FF2B5EF4-FFF2-40B4-BE49-F238E27FC236}">
              <a16:creationId xmlns:a16="http://schemas.microsoft.com/office/drawing/2014/main" xmlns="" id="{00000000-0008-0000-2100-00005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9" name="225 CuadroTexto">
          <a:extLst>
            <a:ext uri="{FF2B5EF4-FFF2-40B4-BE49-F238E27FC236}">
              <a16:creationId xmlns:a16="http://schemas.microsoft.com/office/drawing/2014/main" xmlns="" id="{00000000-0008-0000-2100-00005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0" name="226 CuadroTexto">
          <a:extLst>
            <a:ext uri="{FF2B5EF4-FFF2-40B4-BE49-F238E27FC236}">
              <a16:creationId xmlns:a16="http://schemas.microsoft.com/office/drawing/2014/main" xmlns="" id="{00000000-0008-0000-2100-00005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1" name="227 CuadroTexto">
          <a:extLst>
            <a:ext uri="{FF2B5EF4-FFF2-40B4-BE49-F238E27FC236}">
              <a16:creationId xmlns:a16="http://schemas.microsoft.com/office/drawing/2014/main" xmlns="" id="{00000000-0008-0000-2100-00005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2" name="228 CuadroTexto">
          <a:extLst>
            <a:ext uri="{FF2B5EF4-FFF2-40B4-BE49-F238E27FC236}">
              <a16:creationId xmlns:a16="http://schemas.microsoft.com/office/drawing/2014/main" xmlns="" id="{00000000-0008-0000-2100-00005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3" name="229 CuadroTexto">
          <a:extLst>
            <a:ext uri="{FF2B5EF4-FFF2-40B4-BE49-F238E27FC236}">
              <a16:creationId xmlns:a16="http://schemas.microsoft.com/office/drawing/2014/main" xmlns="" id="{00000000-0008-0000-2100-00005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4" name="230 CuadroTexto">
          <a:extLst>
            <a:ext uri="{FF2B5EF4-FFF2-40B4-BE49-F238E27FC236}">
              <a16:creationId xmlns:a16="http://schemas.microsoft.com/office/drawing/2014/main" xmlns="" id="{00000000-0008-0000-2100-00005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5" name="231 CuadroTexto">
          <a:extLst>
            <a:ext uri="{FF2B5EF4-FFF2-40B4-BE49-F238E27FC236}">
              <a16:creationId xmlns:a16="http://schemas.microsoft.com/office/drawing/2014/main" xmlns="" id="{00000000-0008-0000-2100-00005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6" name="232 CuadroTexto">
          <a:extLst>
            <a:ext uri="{FF2B5EF4-FFF2-40B4-BE49-F238E27FC236}">
              <a16:creationId xmlns:a16="http://schemas.microsoft.com/office/drawing/2014/main" xmlns="" id="{00000000-0008-0000-2100-00005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7" name="233 CuadroTexto">
          <a:extLst>
            <a:ext uri="{FF2B5EF4-FFF2-40B4-BE49-F238E27FC236}">
              <a16:creationId xmlns:a16="http://schemas.microsoft.com/office/drawing/2014/main" xmlns="" id="{00000000-0008-0000-2100-00005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8" name="234 CuadroTexto">
          <a:extLst>
            <a:ext uri="{FF2B5EF4-FFF2-40B4-BE49-F238E27FC236}">
              <a16:creationId xmlns:a16="http://schemas.microsoft.com/office/drawing/2014/main" xmlns="" id="{00000000-0008-0000-2100-00005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9" name="235 CuadroTexto">
          <a:extLst>
            <a:ext uri="{FF2B5EF4-FFF2-40B4-BE49-F238E27FC236}">
              <a16:creationId xmlns:a16="http://schemas.microsoft.com/office/drawing/2014/main" xmlns="" id="{00000000-0008-0000-2100-00005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0" name="236 CuadroTexto">
          <a:extLst>
            <a:ext uri="{FF2B5EF4-FFF2-40B4-BE49-F238E27FC236}">
              <a16:creationId xmlns:a16="http://schemas.microsoft.com/office/drawing/2014/main" xmlns="" id="{00000000-0008-0000-2100-00005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1" name="237 CuadroTexto">
          <a:extLst>
            <a:ext uri="{FF2B5EF4-FFF2-40B4-BE49-F238E27FC236}">
              <a16:creationId xmlns:a16="http://schemas.microsoft.com/office/drawing/2014/main" xmlns="" id="{00000000-0008-0000-2100-00005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2" name="238 CuadroTexto">
          <a:extLst>
            <a:ext uri="{FF2B5EF4-FFF2-40B4-BE49-F238E27FC236}">
              <a16:creationId xmlns:a16="http://schemas.microsoft.com/office/drawing/2014/main" xmlns="" id="{00000000-0008-0000-2100-00006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3" name="239 CuadroTexto">
          <a:extLst>
            <a:ext uri="{FF2B5EF4-FFF2-40B4-BE49-F238E27FC236}">
              <a16:creationId xmlns:a16="http://schemas.microsoft.com/office/drawing/2014/main" xmlns="" id="{00000000-0008-0000-2100-00006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4" name="240 CuadroTexto">
          <a:extLst>
            <a:ext uri="{FF2B5EF4-FFF2-40B4-BE49-F238E27FC236}">
              <a16:creationId xmlns:a16="http://schemas.microsoft.com/office/drawing/2014/main" xmlns="" id="{00000000-0008-0000-2100-00006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5" name="241 CuadroTexto">
          <a:extLst>
            <a:ext uri="{FF2B5EF4-FFF2-40B4-BE49-F238E27FC236}">
              <a16:creationId xmlns:a16="http://schemas.microsoft.com/office/drawing/2014/main" xmlns="" id="{00000000-0008-0000-2100-00006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6" name="242 CuadroTexto">
          <a:extLst>
            <a:ext uri="{FF2B5EF4-FFF2-40B4-BE49-F238E27FC236}">
              <a16:creationId xmlns:a16="http://schemas.microsoft.com/office/drawing/2014/main" xmlns="" id="{00000000-0008-0000-2100-00006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7" name="243 CuadroTexto">
          <a:extLst>
            <a:ext uri="{FF2B5EF4-FFF2-40B4-BE49-F238E27FC236}">
              <a16:creationId xmlns:a16="http://schemas.microsoft.com/office/drawing/2014/main" xmlns="" id="{00000000-0008-0000-2100-00006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8" name="244 CuadroTexto">
          <a:extLst>
            <a:ext uri="{FF2B5EF4-FFF2-40B4-BE49-F238E27FC236}">
              <a16:creationId xmlns:a16="http://schemas.microsoft.com/office/drawing/2014/main" xmlns="" id="{00000000-0008-0000-2100-00006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9" name="245 CuadroTexto">
          <a:extLst>
            <a:ext uri="{FF2B5EF4-FFF2-40B4-BE49-F238E27FC236}">
              <a16:creationId xmlns:a16="http://schemas.microsoft.com/office/drawing/2014/main" xmlns="" id="{00000000-0008-0000-2100-00006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0" name="246 CuadroTexto">
          <a:extLst>
            <a:ext uri="{FF2B5EF4-FFF2-40B4-BE49-F238E27FC236}">
              <a16:creationId xmlns:a16="http://schemas.microsoft.com/office/drawing/2014/main" xmlns="" id="{00000000-0008-0000-2100-00006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1" name="247 CuadroTexto">
          <a:extLst>
            <a:ext uri="{FF2B5EF4-FFF2-40B4-BE49-F238E27FC236}">
              <a16:creationId xmlns:a16="http://schemas.microsoft.com/office/drawing/2014/main" xmlns="" id="{00000000-0008-0000-2100-00006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2" name="248 CuadroTexto">
          <a:extLst>
            <a:ext uri="{FF2B5EF4-FFF2-40B4-BE49-F238E27FC236}">
              <a16:creationId xmlns:a16="http://schemas.microsoft.com/office/drawing/2014/main" xmlns="" id="{00000000-0008-0000-2100-00006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3" name="249 CuadroTexto">
          <a:extLst>
            <a:ext uri="{FF2B5EF4-FFF2-40B4-BE49-F238E27FC236}">
              <a16:creationId xmlns:a16="http://schemas.microsoft.com/office/drawing/2014/main" xmlns="" id="{00000000-0008-0000-2100-00006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4" name="250 CuadroTexto">
          <a:extLst>
            <a:ext uri="{FF2B5EF4-FFF2-40B4-BE49-F238E27FC236}">
              <a16:creationId xmlns:a16="http://schemas.microsoft.com/office/drawing/2014/main" xmlns="" id="{00000000-0008-0000-2100-00006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5" name="251 CuadroTexto">
          <a:extLst>
            <a:ext uri="{FF2B5EF4-FFF2-40B4-BE49-F238E27FC236}">
              <a16:creationId xmlns:a16="http://schemas.microsoft.com/office/drawing/2014/main" xmlns="" id="{00000000-0008-0000-2100-00006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6" name="252 CuadroTexto">
          <a:extLst>
            <a:ext uri="{FF2B5EF4-FFF2-40B4-BE49-F238E27FC236}">
              <a16:creationId xmlns:a16="http://schemas.microsoft.com/office/drawing/2014/main" xmlns="" id="{00000000-0008-0000-2100-00006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7" name="253 CuadroTexto">
          <a:extLst>
            <a:ext uri="{FF2B5EF4-FFF2-40B4-BE49-F238E27FC236}">
              <a16:creationId xmlns:a16="http://schemas.microsoft.com/office/drawing/2014/main" xmlns="" id="{00000000-0008-0000-2100-00006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8" name="254 CuadroTexto">
          <a:extLst>
            <a:ext uri="{FF2B5EF4-FFF2-40B4-BE49-F238E27FC236}">
              <a16:creationId xmlns:a16="http://schemas.microsoft.com/office/drawing/2014/main" xmlns="" id="{00000000-0008-0000-2100-00007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9" name="255 CuadroTexto">
          <a:extLst>
            <a:ext uri="{FF2B5EF4-FFF2-40B4-BE49-F238E27FC236}">
              <a16:creationId xmlns:a16="http://schemas.microsoft.com/office/drawing/2014/main" xmlns="" id="{00000000-0008-0000-2100-00007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0" name="256 CuadroTexto">
          <a:extLst>
            <a:ext uri="{FF2B5EF4-FFF2-40B4-BE49-F238E27FC236}">
              <a16:creationId xmlns:a16="http://schemas.microsoft.com/office/drawing/2014/main" xmlns="" id="{00000000-0008-0000-2100-00007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1" name="257 CuadroTexto">
          <a:extLst>
            <a:ext uri="{FF2B5EF4-FFF2-40B4-BE49-F238E27FC236}">
              <a16:creationId xmlns:a16="http://schemas.microsoft.com/office/drawing/2014/main" xmlns="" id="{00000000-0008-0000-2100-00007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2" name="258 CuadroTexto">
          <a:extLst>
            <a:ext uri="{FF2B5EF4-FFF2-40B4-BE49-F238E27FC236}">
              <a16:creationId xmlns:a16="http://schemas.microsoft.com/office/drawing/2014/main" xmlns="" id="{00000000-0008-0000-2100-00007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3" name="259 CuadroTexto">
          <a:extLst>
            <a:ext uri="{FF2B5EF4-FFF2-40B4-BE49-F238E27FC236}">
              <a16:creationId xmlns:a16="http://schemas.microsoft.com/office/drawing/2014/main" xmlns="" id="{00000000-0008-0000-2100-00007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4" name="260 CuadroTexto">
          <a:extLst>
            <a:ext uri="{FF2B5EF4-FFF2-40B4-BE49-F238E27FC236}">
              <a16:creationId xmlns:a16="http://schemas.microsoft.com/office/drawing/2014/main" xmlns="" id="{00000000-0008-0000-2100-00007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5" name="261 CuadroTexto">
          <a:extLst>
            <a:ext uri="{FF2B5EF4-FFF2-40B4-BE49-F238E27FC236}">
              <a16:creationId xmlns:a16="http://schemas.microsoft.com/office/drawing/2014/main" xmlns="" id="{00000000-0008-0000-2100-00007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6" name="262 CuadroTexto">
          <a:extLst>
            <a:ext uri="{FF2B5EF4-FFF2-40B4-BE49-F238E27FC236}">
              <a16:creationId xmlns:a16="http://schemas.microsoft.com/office/drawing/2014/main" xmlns="" id="{00000000-0008-0000-2100-00007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7" name="263 CuadroTexto">
          <a:extLst>
            <a:ext uri="{FF2B5EF4-FFF2-40B4-BE49-F238E27FC236}">
              <a16:creationId xmlns:a16="http://schemas.microsoft.com/office/drawing/2014/main" xmlns="" id="{00000000-0008-0000-2100-00007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8" name="264 CuadroTexto">
          <a:extLst>
            <a:ext uri="{FF2B5EF4-FFF2-40B4-BE49-F238E27FC236}">
              <a16:creationId xmlns:a16="http://schemas.microsoft.com/office/drawing/2014/main" xmlns="" id="{00000000-0008-0000-2100-00007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9" name="265 CuadroTexto">
          <a:extLst>
            <a:ext uri="{FF2B5EF4-FFF2-40B4-BE49-F238E27FC236}">
              <a16:creationId xmlns:a16="http://schemas.microsoft.com/office/drawing/2014/main" xmlns="" id="{00000000-0008-0000-2100-00007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0" name="266 CuadroTexto">
          <a:extLst>
            <a:ext uri="{FF2B5EF4-FFF2-40B4-BE49-F238E27FC236}">
              <a16:creationId xmlns:a16="http://schemas.microsoft.com/office/drawing/2014/main" xmlns="" id="{00000000-0008-0000-2100-00007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1" name="267 CuadroTexto">
          <a:extLst>
            <a:ext uri="{FF2B5EF4-FFF2-40B4-BE49-F238E27FC236}">
              <a16:creationId xmlns:a16="http://schemas.microsoft.com/office/drawing/2014/main" xmlns="" id="{00000000-0008-0000-2100-00007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2" name="268 CuadroTexto">
          <a:extLst>
            <a:ext uri="{FF2B5EF4-FFF2-40B4-BE49-F238E27FC236}">
              <a16:creationId xmlns:a16="http://schemas.microsoft.com/office/drawing/2014/main" xmlns="" id="{00000000-0008-0000-2100-00007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3" name="269 CuadroTexto">
          <a:extLst>
            <a:ext uri="{FF2B5EF4-FFF2-40B4-BE49-F238E27FC236}">
              <a16:creationId xmlns:a16="http://schemas.microsoft.com/office/drawing/2014/main" xmlns="" id="{00000000-0008-0000-2100-00007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4" name="270 CuadroTexto">
          <a:extLst>
            <a:ext uri="{FF2B5EF4-FFF2-40B4-BE49-F238E27FC236}">
              <a16:creationId xmlns:a16="http://schemas.microsoft.com/office/drawing/2014/main" xmlns="" id="{00000000-0008-0000-2100-00008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5" name="271 CuadroTexto">
          <a:extLst>
            <a:ext uri="{FF2B5EF4-FFF2-40B4-BE49-F238E27FC236}">
              <a16:creationId xmlns:a16="http://schemas.microsoft.com/office/drawing/2014/main" xmlns="" id="{00000000-0008-0000-2100-00008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6" name="272 CuadroTexto">
          <a:extLst>
            <a:ext uri="{FF2B5EF4-FFF2-40B4-BE49-F238E27FC236}">
              <a16:creationId xmlns:a16="http://schemas.microsoft.com/office/drawing/2014/main" xmlns="" id="{00000000-0008-0000-2100-00008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7" name="273 CuadroTexto">
          <a:extLst>
            <a:ext uri="{FF2B5EF4-FFF2-40B4-BE49-F238E27FC236}">
              <a16:creationId xmlns:a16="http://schemas.microsoft.com/office/drawing/2014/main" xmlns="" id="{00000000-0008-0000-2100-00008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8" name="274 CuadroTexto">
          <a:extLst>
            <a:ext uri="{FF2B5EF4-FFF2-40B4-BE49-F238E27FC236}">
              <a16:creationId xmlns:a16="http://schemas.microsoft.com/office/drawing/2014/main" xmlns="" id="{00000000-0008-0000-2100-00008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9" name="275 CuadroTexto">
          <a:extLst>
            <a:ext uri="{FF2B5EF4-FFF2-40B4-BE49-F238E27FC236}">
              <a16:creationId xmlns:a16="http://schemas.microsoft.com/office/drawing/2014/main" xmlns="" id="{00000000-0008-0000-2100-00008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0" name="276 CuadroTexto">
          <a:extLst>
            <a:ext uri="{FF2B5EF4-FFF2-40B4-BE49-F238E27FC236}">
              <a16:creationId xmlns:a16="http://schemas.microsoft.com/office/drawing/2014/main" xmlns="" id="{00000000-0008-0000-2100-00008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1" name="277 CuadroTexto">
          <a:extLst>
            <a:ext uri="{FF2B5EF4-FFF2-40B4-BE49-F238E27FC236}">
              <a16:creationId xmlns:a16="http://schemas.microsoft.com/office/drawing/2014/main" xmlns="" id="{00000000-0008-0000-2100-00008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2" name="278 CuadroTexto">
          <a:extLst>
            <a:ext uri="{FF2B5EF4-FFF2-40B4-BE49-F238E27FC236}">
              <a16:creationId xmlns:a16="http://schemas.microsoft.com/office/drawing/2014/main" xmlns="" id="{00000000-0008-0000-2100-00008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3" name="279 CuadroTexto">
          <a:extLst>
            <a:ext uri="{FF2B5EF4-FFF2-40B4-BE49-F238E27FC236}">
              <a16:creationId xmlns:a16="http://schemas.microsoft.com/office/drawing/2014/main" xmlns="" id="{00000000-0008-0000-2100-00008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4" name="280 CuadroTexto">
          <a:extLst>
            <a:ext uri="{FF2B5EF4-FFF2-40B4-BE49-F238E27FC236}">
              <a16:creationId xmlns:a16="http://schemas.microsoft.com/office/drawing/2014/main" xmlns="" id="{00000000-0008-0000-2100-00008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5" name="281 CuadroTexto">
          <a:extLst>
            <a:ext uri="{FF2B5EF4-FFF2-40B4-BE49-F238E27FC236}">
              <a16:creationId xmlns:a16="http://schemas.microsoft.com/office/drawing/2014/main" xmlns="" id="{00000000-0008-0000-2100-00008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6" name="282 CuadroTexto">
          <a:extLst>
            <a:ext uri="{FF2B5EF4-FFF2-40B4-BE49-F238E27FC236}">
              <a16:creationId xmlns:a16="http://schemas.microsoft.com/office/drawing/2014/main" xmlns="" id="{00000000-0008-0000-2100-00008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7" name="283 CuadroTexto">
          <a:extLst>
            <a:ext uri="{FF2B5EF4-FFF2-40B4-BE49-F238E27FC236}">
              <a16:creationId xmlns:a16="http://schemas.microsoft.com/office/drawing/2014/main" xmlns="" id="{00000000-0008-0000-2100-00008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8" name="284 CuadroTexto">
          <a:extLst>
            <a:ext uri="{FF2B5EF4-FFF2-40B4-BE49-F238E27FC236}">
              <a16:creationId xmlns:a16="http://schemas.microsoft.com/office/drawing/2014/main" xmlns="" id="{00000000-0008-0000-2100-00008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9" name="285 CuadroTexto">
          <a:extLst>
            <a:ext uri="{FF2B5EF4-FFF2-40B4-BE49-F238E27FC236}">
              <a16:creationId xmlns:a16="http://schemas.microsoft.com/office/drawing/2014/main" xmlns="" id="{00000000-0008-0000-2100-00008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0" name="286 CuadroTexto">
          <a:extLst>
            <a:ext uri="{FF2B5EF4-FFF2-40B4-BE49-F238E27FC236}">
              <a16:creationId xmlns:a16="http://schemas.microsoft.com/office/drawing/2014/main" xmlns="" id="{00000000-0008-0000-2100-00009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1" name="287 CuadroTexto">
          <a:extLst>
            <a:ext uri="{FF2B5EF4-FFF2-40B4-BE49-F238E27FC236}">
              <a16:creationId xmlns:a16="http://schemas.microsoft.com/office/drawing/2014/main" xmlns="" id="{00000000-0008-0000-2100-00009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2" name="288 CuadroTexto">
          <a:extLst>
            <a:ext uri="{FF2B5EF4-FFF2-40B4-BE49-F238E27FC236}">
              <a16:creationId xmlns:a16="http://schemas.microsoft.com/office/drawing/2014/main" xmlns="" id="{00000000-0008-0000-2100-00009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3" name="289 CuadroTexto">
          <a:extLst>
            <a:ext uri="{FF2B5EF4-FFF2-40B4-BE49-F238E27FC236}">
              <a16:creationId xmlns:a16="http://schemas.microsoft.com/office/drawing/2014/main" xmlns="" id="{00000000-0008-0000-2100-00009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4" name="290 CuadroTexto">
          <a:extLst>
            <a:ext uri="{FF2B5EF4-FFF2-40B4-BE49-F238E27FC236}">
              <a16:creationId xmlns:a16="http://schemas.microsoft.com/office/drawing/2014/main" xmlns="" id="{00000000-0008-0000-2100-00009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5" name="291 CuadroTexto">
          <a:extLst>
            <a:ext uri="{FF2B5EF4-FFF2-40B4-BE49-F238E27FC236}">
              <a16:creationId xmlns:a16="http://schemas.microsoft.com/office/drawing/2014/main" xmlns="" id="{00000000-0008-0000-2100-00009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6" name="292 CuadroTexto">
          <a:extLst>
            <a:ext uri="{FF2B5EF4-FFF2-40B4-BE49-F238E27FC236}">
              <a16:creationId xmlns:a16="http://schemas.microsoft.com/office/drawing/2014/main" xmlns="" id="{00000000-0008-0000-2100-00009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7" name="293 CuadroTexto">
          <a:extLst>
            <a:ext uri="{FF2B5EF4-FFF2-40B4-BE49-F238E27FC236}">
              <a16:creationId xmlns:a16="http://schemas.microsoft.com/office/drawing/2014/main" xmlns="" id="{00000000-0008-0000-2100-00009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8" name="294 CuadroTexto">
          <a:extLst>
            <a:ext uri="{FF2B5EF4-FFF2-40B4-BE49-F238E27FC236}">
              <a16:creationId xmlns:a16="http://schemas.microsoft.com/office/drawing/2014/main" xmlns="" id="{00000000-0008-0000-2100-00009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9" name="295 CuadroTexto">
          <a:extLst>
            <a:ext uri="{FF2B5EF4-FFF2-40B4-BE49-F238E27FC236}">
              <a16:creationId xmlns:a16="http://schemas.microsoft.com/office/drawing/2014/main" xmlns="" id="{00000000-0008-0000-2100-00009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0" name="296 CuadroTexto">
          <a:extLst>
            <a:ext uri="{FF2B5EF4-FFF2-40B4-BE49-F238E27FC236}">
              <a16:creationId xmlns:a16="http://schemas.microsoft.com/office/drawing/2014/main" xmlns="" id="{00000000-0008-0000-2100-00009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1" name="17 CuadroTexto">
          <a:extLst>
            <a:ext uri="{FF2B5EF4-FFF2-40B4-BE49-F238E27FC236}">
              <a16:creationId xmlns:a16="http://schemas.microsoft.com/office/drawing/2014/main" xmlns="" id="{00000000-0008-0000-2100-00009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2" name="90 CuadroTexto">
          <a:extLst>
            <a:ext uri="{FF2B5EF4-FFF2-40B4-BE49-F238E27FC236}">
              <a16:creationId xmlns:a16="http://schemas.microsoft.com/office/drawing/2014/main" xmlns="" id="{00000000-0008-0000-2100-00009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3" name="91 CuadroTexto">
          <a:extLst>
            <a:ext uri="{FF2B5EF4-FFF2-40B4-BE49-F238E27FC236}">
              <a16:creationId xmlns:a16="http://schemas.microsoft.com/office/drawing/2014/main" xmlns="" id="{00000000-0008-0000-2100-00009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4" name="92 CuadroTexto">
          <a:extLst>
            <a:ext uri="{FF2B5EF4-FFF2-40B4-BE49-F238E27FC236}">
              <a16:creationId xmlns:a16="http://schemas.microsoft.com/office/drawing/2014/main" xmlns="" id="{00000000-0008-0000-2100-00009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5" name="93 CuadroTexto">
          <a:extLst>
            <a:ext uri="{FF2B5EF4-FFF2-40B4-BE49-F238E27FC236}">
              <a16:creationId xmlns:a16="http://schemas.microsoft.com/office/drawing/2014/main" xmlns="" id="{00000000-0008-0000-2100-00009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6" name="94 CuadroTexto">
          <a:extLst>
            <a:ext uri="{FF2B5EF4-FFF2-40B4-BE49-F238E27FC236}">
              <a16:creationId xmlns:a16="http://schemas.microsoft.com/office/drawing/2014/main" xmlns="" id="{00000000-0008-0000-2100-0000A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7" name="95 CuadroTexto">
          <a:extLst>
            <a:ext uri="{FF2B5EF4-FFF2-40B4-BE49-F238E27FC236}">
              <a16:creationId xmlns:a16="http://schemas.microsoft.com/office/drawing/2014/main" xmlns="" id="{00000000-0008-0000-2100-0000A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8" name="96 CuadroTexto">
          <a:extLst>
            <a:ext uri="{FF2B5EF4-FFF2-40B4-BE49-F238E27FC236}">
              <a16:creationId xmlns:a16="http://schemas.microsoft.com/office/drawing/2014/main" xmlns="" id="{00000000-0008-0000-2100-0000A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9" name="97 CuadroTexto">
          <a:extLst>
            <a:ext uri="{FF2B5EF4-FFF2-40B4-BE49-F238E27FC236}">
              <a16:creationId xmlns:a16="http://schemas.microsoft.com/office/drawing/2014/main" xmlns="" id="{00000000-0008-0000-2100-0000A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0" name="98 CuadroTexto">
          <a:extLst>
            <a:ext uri="{FF2B5EF4-FFF2-40B4-BE49-F238E27FC236}">
              <a16:creationId xmlns:a16="http://schemas.microsoft.com/office/drawing/2014/main" xmlns="" id="{00000000-0008-0000-2100-0000A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1" name="99 CuadroTexto">
          <a:extLst>
            <a:ext uri="{FF2B5EF4-FFF2-40B4-BE49-F238E27FC236}">
              <a16:creationId xmlns:a16="http://schemas.microsoft.com/office/drawing/2014/main" xmlns="" id="{00000000-0008-0000-2100-0000A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2" name="100 CuadroTexto">
          <a:extLst>
            <a:ext uri="{FF2B5EF4-FFF2-40B4-BE49-F238E27FC236}">
              <a16:creationId xmlns:a16="http://schemas.microsoft.com/office/drawing/2014/main" xmlns="" id="{00000000-0008-0000-2100-0000A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3" name="101 CuadroTexto">
          <a:extLst>
            <a:ext uri="{FF2B5EF4-FFF2-40B4-BE49-F238E27FC236}">
              <a16:creationId xmlns:a16="http://schemas.microsoft.com/office/drawing/2014/main" xmlns="" id="{00000000-0008-0000-2100-0000A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4" name="118 CuadroTexto">
          <a:extLst>
            <a:ext uri="{FF2B5EF4-FFF2-40B4-BE49-F238E27FC236}">
              <a16:creationId xmlns:a16="http://schemas.microsoft.com/office/drawing/2014/main" xmlns="" id="{00000000-0008-0000-2100-0000A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5" name="119 CuadroTexto">
          <a:extLst>
            <a:ext uri="{FF2B5EF4-FFF2-40B4-BE49-F238E27FC236}">
              <a16:creationId xmlns:a16="http://schemas.microsoft.com/office/drawing/2014/main" xmlns="" id="{00000000-0008-0000-2100-0000A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6" name="120 CuadroTexto">
          <a:extLst>
            <a:ext uri="{FF2B5EF4-FFF2-40B4-BE49-F238E27FC236}">
              <a16:creationId xmlns:a16="http://schemas.microsoft.com/office/drawing/2014/main" xmlns="" id="{00000000-0008-0000-2100-0000A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7" name="121 CuadroTexto">
          <a:extLst>
            <a:ext uri="{FF2B5EF4-FFF2-40B4-BE49-F238E27FC236}">
              <a16:creationId xmlns:a16="http://schemas.microsoft.com/office/drawing/2014/main" xmlns="" id="{00000000-0008-0000-2100-0000A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8" name="122 CuadroTexto">
          <a:extLst>
            <a:ext uri="{FF2B5EF4-FFF2-40B4-BE49-F238E27FC236}">
              <a16:creationId xmlns:a16="http://schemas.microsoft.com/office/drawing/2014/main" xmlns="" id="{00000000-0008-0000-2100-0000A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9" name="123 CuadroTexto">
          <a:extLst>
            <a:ext uri="{FF2B5EF4-FFF2-40B4-BE49-F238E27FC236}">
              <a16:creationId xmlns:a16="http://schemas.microsoft.com/office/drawing/2014/main" xmlns="" id="{00000000-0008-0000-2100-0000A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0" name="124 CuadroTexto">
          <a:extLst>
            <a:ext uri="{FF2B5EF4-FFF2-40B4-BE49-F238E27FC236}">
              <a16:creationId xmlns:a16="http://schemas.microsoft.com/office/drawing/2014/main" xmlns="" id="{00000000-0008-0000-2100-0000A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1" name="125 CuadroTexto">
          <a:extLst>
            <a:ext uri="{FF2B5EF4-FFF2-40B4-BE49-F238E27FC236}">
              <a16:creationId xmlns:a16="http://schemas.microsoft.com/office/drawing/2014/main" xmlns="" id="{00000000-0008-0000-2100-0000A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2" name="143 CuadroTexto">
          <a:extLst>
            <a:ext uri="{FF2B5EF4-FFF2-40B4-BE49-F238E27FC236}">
              <a16:creationId xmlns:a16="http://schemas.microsoft.com/office/drawing/2014/main" xmlns="" id="{00000000-0008-0000-2100-0000B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3" name="144 CuadroTexto">
          <a:extLst>
            <a:ext uri="{FF2B5EF4-FFF2-40B4-BE49-F238E27FC236}">
              <a16:creationId xmlns:a16="http://schemas.microsoft.com/office/drawing/2014/main" xmlns="" id="{00000000-0008-0000-2100-0000B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4" name="145 CuadroTexto">
          <a:extLst>
            <a:ext uri="{FF2B5EF4-FFF2-40B4-BE49-F238E27FC236}">
              <a16:creationId xmlns:a16="http://schemas.microsoft.com/office/drawing/2014/main" xmlns="" id="{00000000-0008-0000-2100-0000B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5" name="146 CuadroTexto">
          <a:extLst>
            <a:ext uri="{FF2B5EF4-FFF2-40B4-BE49-F238E27FC236}">
              <a16:creationId xmlns:a16="http://schemas.microsoft.com/office/drawing/2014/main" xmlns="" id="{00000000-0008-0000-2100-0000B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6" name="147 CuadroTexto">
          <a:extLst>
            <a:ext uri="{FF2B5EF4-FFF2-40B4-BE49-F238E27FC236}">
              <a16:creationId xmlns:a16="http://schemas.microsoft.com/office/drawing/2014/main" xmlns="" id="{00000000-0008-0000-2100-0000B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7" name="148 CuadroTexto">
          <a:extLst>
            <a:ext uri="{FF2B5EF4-FFF2-40B4-BE49-F238E27FC236}">
              <a16:creationId xmlns:a16="http://schemas.microsoft.com/office/drawing/2014/main" xmlns="" id="{00000000-0008-0000-2100-0000B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8" name="149 CuadroTexto">
          <a:extLst>
            <a:ext uri="{FF2B5EF4-FFF2-40B4-BE49-F238E27FC236}">
              <a16:creationId xmlns:a16="http://schemas.microsoft.com/office/drawing/2014/main" xmlns="" id="{00000000-0008-0000-2100-0000B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9" name="150 CuadroTexto">
          <a:extLst>
            <a:ext uri="{FF2B5EF4-FFF2-40B4-BE49-F238E27FC236}">
              <a16:creationId xmlns:a16="http://schemas.microsoft.com/office/drawing/2014/main" xmlns="" id="{00000000-0008-0000-2100-0000B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0" name="151 CuadroTexto">
          <a:extLst>
            <a:ext uri="{FF2B5EF4-FFF2-40B4-BE49-F238E27FC236}">
              <a16:creationId xmlns:a16="http://schemas.microsoft.com/office/drawing/2014/main" xmlns="" id="{00000000-0008-0000-2100-0000B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1" name="152 CuadroTexto">
          <a:extLst>
            <a:ext uri="{FF2B5EF4-FFF2-40B4-BE49-F238E27FC236}">
              <a16:creationId xmlns:a16="http://schemas.microsoft.com/office/drawing/2014/main" xmlns="" id="{00000000-0008-0000-2100-0000B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2" name="153 CuadroTexto">
          <a:extLst>
            <a:ext uri="{FF2B5EF4-FFF2-40B4-BE49-F238E27FC236}">
              <a16:creationId xmlns:a16="http://schemas.microsoft.com/office/drawing/2014/main" xmlns="" id="{00000000-0008-0000-2100-0000B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3" name="154 CuadroTexto">
          <a:extLst>
            <a:ext uri="{FF2B5EF4-FFF2-40B4-BE49-F238E27FC236}">
              <a16:creationId xmlns:a16="http://schemas.microsoft.com/office/drawing/2014/main" xmlns="" id="{00000000-0008-0000-2100-0000B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4" name="155 CuadroTexto">
          <a:extLst>
            <a:ext uri="{FF2B5EF4-FFF2-40B4-BE49-F238E27FC236}">
              <a16:creationId xmlns:a16="http://schemas.microsoft.com/office/drawing/2014/main" xmlns="" id="{00000000-0008-0000-2100-0000B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5" name="156 CuadroTexto">
          <a:extLst>
            <a:ext uri="{FF2B5EF4-FFF2-40B4-BE49-F238E27FC236}">
              <a16:creationId xmlns:a16="http://schemas.microsoft.com/office/drawing/2014/main" xmlns="" id="{00000000-0008-0000-2100-0000B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6" name="157 CuadroTexto">
          <a:extLst>
            <a:ext uri="{FF2B5EF4-FFF2-40B4-BE49-F238E27FC236}">
              <a16:creationId xmlns:a16="http://schemas.microsoft.com/office/drawing/2014/main" xmlns="" id="{00000000-0008-0000-2100-0000B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7" name="158 CuadroTexto">
          <a:extLst>
            <a:ext uri="{FF2B5EF4-FFF2-40B4-BE49-F238E27FC236}">
              <a16:creationId xmlns:a16="http://schemas.microsoft.com/office/drawing/2014/main" xmlns="" id="{00000000-0008-0000-2100-0000B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8" name="159 CuadroTexto">
          <a:extLst>
            <a:ext uri="{FF2B5EF4-FFF2-40B4-BE49-F238E27FC236}">
              <a16:creationId xmlns:a16="http://schemas.microsoft.com/office/drawing/2014/main" xmlns="" id="{00000000-0008-0000-2100-0000C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9" name="160 CuadroTexto">
          <a:extLst>
            <a:ext uri="{FF2B5EF4-FFF2-40B4-BE49-F238E27FC236}">
              <a16:creationId xmlns:a16="http://schemas.microsoft.com/office/drawing/2014/main" xmlns="" id="{00000000-0008-0000-2100-0000C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0" name="161 CuadroTexto">
          <a:extLst>
            <a:ext uri="{FF2B5EF4-FFF2-40B4-BE49-F238E27FC236}">
              <a16:creationId xmlns:a16="http://schemas.microsoft.com/office/drawing/2014/main" xmlns="" id="{00000000-0008-0000-2100-0000C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1" name="162 CuadroTexto">
          <a:extLst>
            <a:ext uri="{FF2B5EF4-FFF2-40B4-BE49-F238E27FC236}">
              <a16:creationId xmlns:a16="http://schemas.microsoft.com/office/drawing/2014/main" xmlns="" id="{00000000-0008-0000-2100-0000C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2" name="163 CuadroTexto">
          <a:extLst>
            <a:ext uri="{FF2B5EF4-FFF2-40B4-BE49-F238E27FC236}">
              <a16:creationId xmlns:a16="http://schemas.microsoft.com/office/drawing/2014/main" xmlns="" id="{00000000-0008-0000-2100-0000C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3" name="164 CuadroTexto">
          <a:extLst>
            <a:ext uri="{FF2B5EF4-FFF2-40B4-BE49-F238E27FC236}">
              <a16:creationId xmlns:a16="http://schemas.microsoft.com/office/drawing/2014/main" xmlns="" id="{00000000-0008-0000-2100-0000C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4" name="165 CuadroTexto">
          <a:extLst>
            <a:ext uri="{FF2B5EF4-FFF2-40B4-BE49-F238E27FC236}">
              <a16:creationId xmlns:a16="http://schemas.microsoft.com/office/drawing/2014/main" xmlns="" id="{00000000-0008-0000-2100-0000C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5" name="166 CuadroTexto">
          <a:extLst>
            <a:ext uri="{FF2B5EF4-FFF2-40B4-BE49-F238E27FC236}">
              <a16:creationId xmlns:a16="http://schemas.microsoft.com/office/drawing/2014/main" xmlns="" id="{00000000-0008-0000-2100-0000C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6" name="167 CuadroTexto">
          <a:extLst>
            <a:ext uri="{FF2B5EF4-FFF2-40B4-BE49-F238E27FC236}">
              <a16:creationId xmlns:a16="http://schemas.microsoft.com/office/drawing/2014/main" xmlns="" id="{00000000-0008-0000-2100-0000C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7" name="168 CuadroTexto">
          <a:extLst>
            <a:ext uri="{FF2B5EF4-FFF2-40B4-BE49-F238E27FC236}">
              <a16:creationId xmlns:a16="http://schemas.microsoft.com/office/drawing/2014/main" xmlns="" id="{00000000-0008-0000-2100-0000C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8" name="169 CuadroTexto">
          <a:extLst>
            <a:ext uri="{FF2B5EF4-FFF2-40B4-BE49-F238E27FC236}">
              <a16:creationId xmlns:a16="http://schemas.microsoft.com/office/drawing/2014/main" xmlns="" id="{00000000-0008-0000-2100-0000C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9" name="170 CuadroTexto">
          <a:extLst>
            <a:ext uri="{FF2B5EF4-FFF2-40B4-BE49-F238E27FC236}">
              <a16:creationId xmlns:a16="http://schemas.microsoft.com/office/drawing/2014/main" xmlns="" id="{00000000-0008-0000-2100-0000C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0" name="171 CuadroTexto">
          <a:extLst>
            <a:ext uri="{FF2B5EF4-FFF2-40B4-BE49-F238E27FC236}">
              <a16:creationId xmlns:a16="http://schemas.microsoft.com/office/drawing/2014/main" xmlns="" id="{00000000-0008-0000-2100-0000C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1" name="172 CuadroTexto">
          <a:extLst>
            <a:ext uri="{FF2B5EF4-FFF2-40B4-BE49-F238E27FC236}">
              <a16:creationId xmlns:a16="http://schemas.microsoft.com/office/drawing/2014/main" xmlns="" id="{00000000-0008-0000-2100-0000C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2" name="173 CuadroTexto">
          <a:extLst>
            <a:ext uri="{FF2B5EF4-FFF2-40B4-BE49-F238E27FC236}">
              <a16:creationId xmlns:a16="http://schemas.microsoft.com/office/drawing/2014/main" xmlns="" id="{00000000-0008-0000-2100-0000C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3" name="174 CuadroTexto">
          <a:extLst>
            <a:ext uri="{FF2B5EF4-FFF2-40B4-BE49-F238E27FC236}">
              <a16:creationId xmlns:a16="http://schemas.microsoft.com/office/drawing/2014/main" xmlns="" id="{00000000-0008-0000-2100-0000C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4" name="175 CuadroTexto">
          <a:extLst>
            <a:ext uri="{FF2B5EF4-FFF2-40B4-BE49-F238E27FC236}">
              <a16:creationId xmlns:a16="http://schemas.microsoft.com/office/drawing/2014/main" xmlns="" id="{00000000-0008-0000-2100-0000D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5" name="176 CuadroTexto">
          <a:extLst>
            <a:ext uri="{FF2B5EF4-FFF2-40B4-BE49-F238E27FC236}">
              <a16:creationId xmlns:a16="http://schemas.microsoft.com/office/drawing/2014/main" xmlns="" id="{00000000-0008-0000-2100-0000D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6" name="177 CuadroTexto">
          <a:extLst>
            <a:ext uri="{FF2B5EF4-FFF2-40B4-BE49-F238E27FC236}">
              <a16:creationId xmlns:a16="http://schemas.microsoft.com/office/drawing/2014/main" xmlns="" id="{00000000-0008-0000-2100-0000D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7" name="178 CuadroTexto">
          <a:extLst>
            <a:ext uri="{FF2B5EF4-FFF2-40B4-BE49-F238E27FC236}">
              <a16:creationId xmlns:a16="http://schemas.microsoft.com/office/drawing/2014/main" xmlns="" id="{00000000-0008-0000-2100-0000D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8" name="179 CuadroTexto">
          <a:extLst>
            <a:ext uri="{FF2B5EF4-FFF2-40B4-BE49-F238E27FC236}">
              <a16:creationId xmlns:a16="http://schemas.microsoft.com/office/drawing/2014/main" xmlns="" id="{00000000-0008-0000-2100-0000D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9" name="180 CuadroTexto">
          <a:extLst>
            <a:ext uri="{FF2B5EF4-FFF2-40B4-BE49-F238E27FC236}">
              <a16:creationId xmlns:a16="http://schemas.microsoft.com/office/drawing/2014/main" xmlns="" id="{00000000-0008-0000-2100-0000D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0" name="181 CuadroTexto">
          <a:extLst>
            <a:ext uri="{FF2B5EF4-FFF2-40B4-BE49-F238E27FC236}">
              <a16:creationId xmlns:a16="http://schemas.microsoft.com/office/drawing/2014/main" xmlns="" id="{00000000-0008-0000-2100-0000D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1" name="182 CuadroTexto">
          <a:extLst>
            <a:ext uri="{FF2B5EF4-FFF2-40B4-BE49-F238E27FC236}">
              <a16:creationId xmlns:a16="http://schemas.microsoft.com/office/drawing/2014/main" xmlns="" id="{00000000-0008-0000-2100-0000D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2" name="183 CuadroTexto">
          <a:extLst>
            <a:ext uri="{FF2B5EF4-FFF2-40B4-BE49-F238E27FC236}">
              <a16:creationId xmlns:a16="http://schemas.microsoft.com/office/drawing/2014/main" xmlns="" id="{00000000-0008-0000-2100-0000D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3" name="184 CuadroTexto">
          <a:extLst>
            <a:ext uri="{FF2B5EF4-FFF2-40B4-BE49-F238E27FC236}">
              <a16:creationId xmlns:a16="http://schemas.microsoft.com/office/drawing/2014/main" xmlns="" id="{00000000-0008-0000-2100-0000D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4" name="185 CuadroTexto">
          <a:extLst>
            <a:ext uri="{FF2B5EF4-FFF2-40B4-BE49-F238E27FC236}">
              <a16:creationId xmlns:a16="http://schemas.microsoft.com/office/drawing/2014/main" xmlns="" id="{00000000-0008-0000-2100-0000D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5" name="186 CuadroTexto">
          <a:extLst>
            <a:ext uri="{FF2B5EF4-FFF2-40B4-BE49-F238E27FC236}">
              <a16:creationId xmlns:a16="http://schemas.microsoft.com/office/drawing/2014/main" xmlns="" id="{00000000-0008-0000-2100-0000D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6" name="187 CuadroTexto">
          <a:extLst>
            <a:ext uri="{FF2B5EF4-FFF2-40B4-BE49-F238E27FC236}">
              <a16:creationId xmlns:a16="http://schemas.microsoft.com/office/drawing/2014/main" xmlns="" id="{00000000-0008-0000-2100-0000D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7" name="188 CuadroTexto">
          <a:extLst>
            <a:ext uri="{FF2B5EF4-FFF2-40B4-BE49-F238E27FC236}">
              <a16:creationId xmlns:a16="http://schemas.microsoft.com/office/drawing/2014/main" xmlns="" id="{00000000-0008-0000-2100-0000D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8" name="189 CuadroTexto">
          <a:extLst>
            <a:ext uri="{FF2B5EF4-FFF2-40B4-BE49-F238E27FC236}">
              <a16:creationId xmlns:a16="http://schemas.microsoft.com/office/drawing/2014/main" xmlns="" id="{00000000-0008-0000-2100-0000D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9" name="190 CuadroTexto">
          <a:extLst>
            <a:ext uri="{FF2B5EF4-FFF2-40B4-BE49-F238E27FC236}">
              <a16:creationId xmlns:a16="http://schemas.microsoft.com/office/drawing/2014/main" xmlns="" id="{00000000-0008-0000-2100-0000D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0" name="191 CuadroTexto">
          <a:extLst>
            <a:ext uri="{FF2B5EF4-FFF2-40B4-BE49-F238E27FC236}">
              <a16:creationId xmlns:a16="http://schemas.microsoft.com/office/drawing/2014/main" xmlns="" id="{00000000-0008-0000-2100-0000E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1" name="192 CuadroTexto">
          <a:extLst>
            <a:ext uri="{FF2B5EF4-FFF2-40B4-BE49-F238E27FC236}">
              <a16:creationId xmlns:a16="http://schemas.microsoft.com/office/drawing/2014/main" xmlns="" id="{00000000-0008-0000-2100-0000E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2" name="193 CuadroTexto">
          <a:extLst>
            <a:ext uri="{FF2B5EF4-FFF2-40B4-BE49-F238E27FC236}">
              <a16:creationId xmlns:a16="http://schemas.microsoft.com/office/drawing/2014/main" xmlns="" id="{00000000-0008-0000-2100-0000E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3" name="194 CuadroTexto">
          <a:extLst>
            <a:ext uri="{FF2B5EF4-FFF2-40B4-BE49-F238E27FC236}">
              <a16:creationId xmlns:a16="http://schemas.microsoft.com/office/drawing/2014/main" xmlns="" id="{00000000-0008-0000-2100-0000E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4" name="195 CuadroTexto">
          <a:extLst>
            <a:ext uri="{FF2B5EF4-FFF2-40B4-BE49-F238E27FC236}">
              <a16:creationId xmlns:a16="http://schemas.microsoft.com/office/drawing/2014/main" xmlns="" id="{00000000-0008-0000-2100-0000E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5" name="196 CuadroTexto">
          <a:extLst>
            <a:ext uri="{FF2B5EF4-FFF2-40B4-BE49-F238E27FC236}">
              <a16:creationId xmlns:a16="http://schemas.microsoft.com/office/drawing/2014/main" xmlns="" id="{00000000-0008-0000-2100-0000E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6" name="197 CuadroTexto">
          <a:extLst>
            <a:ext uri="{FF2B5EF4-FFF2-40B4-BE49-F238E27FC236}">
              <a16:creationId xmlns:a16="http://schemas.microsoft.com/office/drawing/2014/main" xmlns="" id="{00000000-0008-0000-2100-0000E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7" name="198 CuadroTexto">
          <a:extLst>
            <a:ext uri="{FF2B5EF4-FFF2-40B4-BE49-F238E27FC236}">
              <a16:creationId xmlns:a16="http://schemas.microsoft.com/office/drawing/2014/main" xmlns="" id="{00000000-0008-0000-2100-0000E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8" name="199 CuadroTexto">
          <a:extLst>
            <a:ext uri="{FF2B5EF4-FFF2-40B4-BE49-F238E27FC236}">
              <a16:creationId xmlns:a16="http://schemas.microsoft.com/office/drawing/2014/main" xmlns="" id="{00000000-0008-0000-2100-0000E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9" name="200 CuadroTexto">
          <a:extLst>
            <a:ext uri="{FF2B5EF4-FFF2-40B4-BE49-F238E27FC236}">
              <a16:creationId xmlns:a16="http://schemas.microsoft.com/office/drawing/2014/main" xmlns="" id="{00000000-0008-0000-2100-0000E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0" name="201 CuadroTexto">
          <a:extLst>
            <a:ext uri="{FF2B5EF4-FFF2-40B4-BE49-F238E27FC236}">
              <a16:creationId xmlns:a16="http://schemas.microsoft.com/office/drawing/2014/main" xmlns="" id="{00000000-0008-0000-2100-0000E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1" name="202 CuadroTexto">
          <a:extLst>
            <a:ext uri="{FF2B5EF4-FFF2-40B4-BE49-F238E27FC236}">
              <a16:creationId xmlns:a16="http://schemas.microsoft.com/office/drawing/2014/main" xmlns="" id="{00000000-0008-0000-2100-0000E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2" name="203 CuadroTexto">
          <a:extLst>
            <a:ext uri="{FF2B5EF4-FFF2-40B4-BE49-F238E27FC236}">
              <a16:creationId xmlns:a16="http://schemas.microsoft.com/office/drawing/2014/main" xmlns="" id="{00000000-0008-0000-2100-0000E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3" name="204 CuadroTexto">
          <a:extLst>
            <a:ext uri="{FF2B5EF4-FFF2-40B4-BE49-F238E27FC236}">
              <a16:creationId xmlns:a16="http://schemas.microsoft.com/office/drawing/2014/main" xmlns="" id="{00000000-0008-0000-2100-0000E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4" name="205 CuadroTexto">
          <a:extLst>
            <a:ext uri="{FF2B5EF4-FFF2-40B4-BE49-F238E27FC236}">
              <a16:creationId xmlns:a16="http://schemas.microsoft.com/office/drawing/2014/main" xmlns="" id="{00000000-0008-0000-2100-0000E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5" name="206 CuadroTexto">
          <a:extLst>
            <a:ext uri="{FF2B5EF4-FFF2-40B4-BE49-F238E27FC236}">
              <a16:creationId xmlns:a16="http://schemas.microsoft.com/office/drawing/2014/main" xmlns="" id="{00000000-0008-0000-2100-0000E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6" name="207 CuadroTexto">
          <a:extLst>
            <a:ext uri="{FF2B5EF4-FFF2-40B4-BE49-F238E27FC236}">
              <a16:creationId xmlns:a16="http://schemas.microsoft.com/office/drawing/2014/main" xmlns="" id="{00000000-0008-0000-2100-0000F0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7" name="208 CuadroTexto">
          <a:extLst>
            <a:ext uri="{FF2B5EF4-FFF2-40B4-BE49-F238E27FC236}">
              <a16:creationId xmlns:a16="http://schemas.microsoft.com/office/drawing/2014/main" xmlns="" id="{00000000-0008-0000-2100-0000F1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8" name="209 CuadroTexto">
          <a:extLst>
            <a:ext uri="{FF2B5EF4-FFF2-40B4-BE49-F238E27FC236}">
              <a16:creationId xmlns:a16="http://schemas.microsoft.com/office/drawing/2014/main" xmlns="" id="{00000000-0008-0000-2100-0000F2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9" name="210 CuadroTexto">
          <a:extLst>
            <a:ext uri="{FF2B5EF4-FFF2-40B4-BE49-F238E27FC236}">
              <a16:creationId xmlns:a16="http://schemas.microsoft.com/office/drawing/2014/main" xmlns="" id="{00000000-0008-0000-2100-0000F3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0" name="211 CuadroTexto">
          <a:extLst>
            <a:ext uri="{FF2B5EF4-FFF2-40B4-BE49-F238E27FC236}">
              <a16:creationId xmlns:a16="http://schemas.microsoft.com/office/drawing/2014/main" xmlns="" id="{00000000-0008-0000-2100-0000F4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1" name="212 CuadroTexto">
          <a:extLst>
            <a:ext uri="{FF2B5EF4-FFF2-40B4-BE49-F238E27FC236}">
              <a16:creationId xmlns:a16="http://schemas.microsoft.com/office/drawing/2014/main" xmlns="" id="{00000000-0008-0000-2100-0000F5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2" name="213 CuadroTexto">
          <a:extLst>
            <a:ext uri="{FF2B5EF4-FFF2-40B4-BE49-F238E27FC236}">
              <a16:creationId xmlns:a16="http://schemas.microsoft.com/office/drawing/2014/main" xmlns="" id="{00000000-0008-0000-2100-0000F6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3" name="214 CuadroTexto">
          <a:extLst>
            <a:ext uri="{FF2B5EF4-FFF2-40B4-BE49-F238E27FC236}">
              <a16:creationId xmlns:a16="http://schemas.microsoft.com/office/drawing/2014/main" xmlns="" id="{00000000-0008-0000-2100-0000F7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4" name="215 CuadroTexto">
          <a:extLst>
            <a:ext uri="{FF2B5EF4-FFF2-40B4-BE49-F238E27FC236}">
              <a16:creationId xmlns:a16="http://schemas.microsoft.com/office/drawing/2014/main" xmlns="" id="{00000000-0008-0000-2100-0000F8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5" name="216 CuadroTexto">
          <a:extLst>
            <a:ext uri="{FF2B5EF4-FFF2-40B4-BE49-F238E27FC236}">
              <a16:creationId xmlns:a16="http://schemas.microsoft.com/office/drawing/2014/main" xmlns="" id="{00000000-0008-0000-2100-0000F9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6" name="217 CuadroTexto">
          <a:extLst>
            <a:ext uri="{FF2B5EF4-FFF2-40B4-BE49-F238E27FC236}">
              <a16:creationId xmlns:a16="http://schemas.microsoft.com/office/drawing/2014/main" xmlns="" id="{00000000-0008-0000-2100-0000FA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7" name="218 CuadroTexto">
          <a:extLst>
            <a:ext uri="{FF2B5EF4-FFF2-40B4-BE49-F238E27FC236}">
              <a16:creationId xmlns:a16="http://schemas.microsoft.com/office/drawing/2014/main" xmlns="" id="{00000000-0008-0000-2100-0000FB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8" name="219 CuadroTexto">
          <a:extLst>
            <a:ext uri="{FF2B5EF4-FFF2-40B4-BE49-F238E27FC236}">
              <a16:creationId xmlns:a16="http://schemas.microsoft.com/office/drawing/2014/main" xmlns="" id="{00000000-0008-0000-2100-0000FC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9" name="220 CuadroTexto">
          <a:extLst>
            <a:ext uri="{FF2B5EF4-FFF2-40B4-BE49-F238E27FC236}">
              <a16:creationId xmlns:a16="http://schemas.microsoft.com/office/drawing/2014/main" xmlns="" id="{00000000-0008-0000-2100-0000FD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0" name="221 CuadroTexto">
          <a:extLst>
            <a:ext uri="{FF2B5EF4-FFF2-40B4-BE49-F238E27FC236}">
              <a16:creationId xmlns:a16="http://schemas.microsoft.com/office/drawing/2014/main" xmlns="" id="{00000000-0008-0000-2100-0000FE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1" name="222 CuadroTexto">
          <a:extLst>
            <a:ext uri="{FF2B5EF4-FFF2-40B4-BE49-F238E27FC236}">
              <a16:creationId xmlns:a16="http://schemas.microsoft.com/office/drawing/2014/main" xmlns="" id="{00000000-0008-0000-2100-0000FF06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2" name="223 CuadroTexto">
          <a:extLst>
            <a:ext uri="{FF2B5EF4-FFF2-40B4-BE49-F238E27FC236}">
              <a16:creationId xmlns:a16="http://schemas.microsoft.com/office/drawing/2014/main" xmlns="" id="{00000000-0008-0000-2100-00000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3" name="224 CuadroTexto">
          <a:extLst>
            <a:ext uri="{FF2B5EF4-FFF2-40B4-BE49-F238E27FC236}">
              <a16:creationId xmlns:a16="http://schemas.microsoft.com/office/drawing/2014/main" xmlns="" id="{00000000-0008-0000-2100-00000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4" name="225 CuadroTexto">
          <a:extLst>
            <a:ext uri="{FF2B5EF4-FFF2-40B4-BE49-F238E27FC236}">
              <a16:creationId xmlns:a16="http://schemas.microsoft.com/office/drawing/2014/main" xmlns="" id="{00000000-0008-0000-2100-00000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5" name="226 CuadroTexto">
          <a:extLst>
            <a:ext uri="{FF2B5EF4-FFF2-40B4-BE49-F238E27FC236}">
              <a16:creationId xmlns:a16="http://schemas.microsoft.com/office/drawing/2014/main" xmlns="" id="{00000000-0008-0000-2100-00000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6" name="227 CuadroTexto">
          <a:extLst>
            <a:ext uri="{FF2B5EF4-FFF2-40B4-BE49-F238E27FC236}">
              <a16:creationId xmlns:a16="http://schemas.microsoft.com/office/drawing/2014/main" xmlns="" id="{00000000-0008-0000-2100-00000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7" name="228 CuadroTexto">
          <a:extLst>
            <a:ext uri="{FF2B5EF4-FFF2-40B4-BE49-F238E27FC236}">
              <a16:creationId xmlns:a16="http://schemas.microsoft.com/office/drawing/2014/main" xmlns="" id="{00000000-0008-0000-2100-00000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8" name="229 CuadroTexto">
          <a:extLst>
            <a:ext uri="{FF2B5EF4-FFF2-40B4-BE49-F238E27FC236}">
              <a16:creationId xmlns:a16="http://schemas.microsoft.com/office/drawing/2014/main" xmlns="" id="{00000000-0008-0000-2100-00000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9" name="230 CuadroTexto">
          <a:extLst>
            <a:ext uri="{FF2B5EF4-FFF2-40B4-BE49-F238E27FC236}">
              <a16:creationId xmlns:a16="http://schemas.microsoft.com/office/drawing/2014/main" xmlns="" id="{00000000-0008-0000-2100-00000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0" name="231 CuadroTexto">
          <a:extLst>
            <a:ext uri="{FF2B5EF4-FFF2-40B4-BE49-F238E27FC236}">
              <a16:creationId xmlns:a16="http://schemas.microsoft.com/office/drawing/2014/main" xmlns="" id="{00000000-0008-0000-2100-00000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1" name="232 CuadroTexto">
          <a:extLst>
            <a:ext uri="{FF2B5EF4-FFF2-40B4-BE49-F238E27FC236}">
              <a16:creationId xmlns:a16="http://schemas.microsoft.com/office/drawing/2014/main" xmlns="" id="{00000000-0008-0000-2100-00000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2" name="233 CuadroTexto">
          <a:extLst>
            <a:ext uri="{FF2B5EF4-FFF2-40B4-BE49-F238E27FC236}">
              <a16:creationId xmlns:a16="http://schemas.microsoft.com/office/drawing/2014/main" xmlns="" id="{00000000-0008-0000-2100-00000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3" name="234 CuadroTexto">
          <a:extLst>
            <a:ext uri="{FF2B5EF4-FFF2-40B4-BE49-F238E27FC236}">
              <a16:creationId xmlns:a16="http://schemas.microsoft.com/office/drawing/2014/main" xmlns="" id="{00000000-0008-0000-2100-00000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4" name="235 CuadroTexto">
          <a:extLst>
            <a:ext uri="{FF2B5EF4-FFF2-40B4-BE49-F238E27FC236}">
              <a16:creationId xmlns:a16="http://schemas.microsoft.com/office/drawing/2014/main" xmlns="" id="{00000000-0008-0000-2100-00000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5" name="236 CuadroTexto">
          <a:extLst>
            <a:ext uri="{FF2B5EF4-FFF2-40B4-BE49-F238E27FC236}">
              <a16:creationId xmlns:a16="http://schemas.microsoft.com/office/drawing/2014/main" xmlns="" id="{00000000-0008-0000-2100-00000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6" name="237 CuadroTexto">
          <a:extLst>
            <a:ext uri="{FF2B5EF4-FFF2-40B4-BE49-F238E27FC236}">
              <a16:creationId xmlns:a16="http://schemas.microsoft.com/office/drawing/2014/main" xmlns="" id="{00000000-0008-0000-2100-00000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7" name="238 CuadroTexto">
          <a:extLst>
            <a:ext uri="{FF2B5EF4-FFF2-40B4-BE49-F238E27FC236}">
              <a16:creationId xmlns:a16="http://schemas.microsoft.com/office/drawing/2014/main" xmlns="" id="{00000000-0008-0000-2100-00000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8" name="239 CuadroTexto">
          <a:extLst>
            <a:ext uri="{FF2B5EF4-FFF2-40B4-BE49-F238E27FC236}">
              <a16:creationId xmlns:a16="http://schemas.microsoft.com/office/drawing/2014/main" xmlns="" id="{00000000-0008-0000-2100-00001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9" name="240 CuadroTexto">
          <a:extLst>
            <a:ext uri="{FF2B5EF4-FFF2-40B4-BE49-F238E27FC236}">
              <a16:creationId xmlns:a16="http://schemas.microsoft.com/office/drawing/2014/main" xmlns="" id="{00000000-0008-0000-2100-00001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0" name="241 CuadroTexto">
          <a:extLst>
            <a:ext uri="{FF2B5EF4-FFF2-40B4-BE49-F238E27FC236}">
              <a16:creationId xmlns:a16="http://schemas.microsoft.com/office/drawing/2014/main" xmlns="" id="{00000000-0008-0000-2100-00001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1" name="242 CuadroTexto">
          <a:extLst>
            <a:ext uri="{FF2B5EF4-FFF2-40B4-BE49-F238E27FC236}">
              <a16:creationId xmlns:a16="http://schemas.microsoft.com/office/drawing/2014/main" xmlns="" id="{00000000-0008-0000-2100-00001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2" name="243 CuadroTexto">
          <a:extLst>
            <a:ext uri="{FF2B5EF4-FFF2-40B4-BE49-F238E27FC236}">
              <a16:creationId xmlns:a16="http://schemas.microsoft.com/office/drawing/2014/main" xmlns="" id="{00000000-0008-0000-2100-00001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3" name="244 CuadroTexto">
          <a:extLst>
            <a:ext uri="{FF2B5EF4-FFF2-40B4-BE49-F238E27FC236}">
              <a16:creationId xmlns:a16="http://schemas.microsoft.com/office/drawing/2014/main" xmlns="" id="{00000000-0008-0000-2100-00001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4" name="245 CuadroTexto">
          <a:extLst>
            <a:ext uri="{FF2B5EF4-FFF2-40B4-BE49-F238E27FC236}">
              <a16:creationId xmlns:a16="http://schemas.microsoft.com/office/drawing/2014/main" xmlns="" id="{00000000-0008-0000-2100-00001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5" name="246 CuadroTexto">
          <a:extLst>
            <a:ext uri="{FF2B5EF4-FFF2-40B4-BE49-F238E27FC236}">
              <a16:creationId xmlns:a16="http://schemas.microsoft.com/office/drawing/2014/main" xmlns="" id="{00000000-0008-0000-2100-00001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6" name="247 CuadroTexto">
          <a:extLst>
            <a:ext uri="{FF2B5EF4-FFF2-40B4-BE49-F238E27FC236}">
              <a16:creationId xmlns:a16="http://schemas.microsoft.com/office/drawing/2014/main" xmlns="" id="{00000000-0008-0000-2100-00001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7" name="248 CuadroTexto">
          <a:extLst>
            <a:ext uri="{FF2B5EF4-FFF2-40B4-BE49-F238E27FC236}">
              <a16:creationId xmlns:a16="http://schemas.microsoft.com/office/drawing/2014/main" xmlns="" id="{00000000-0008-0000-2100-00001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8" name="249 CuadroTexto">
          <a:extLst>
            <a:ext uri="{FF2B5EF4-FFF2-40B4-BE49-F238E27FC236}">
              <a16:creationId xmlns:a16="http://schemas.microsoft.com/office/drawing/2014/main" xmlns="" id="{00000000-0008-0000-2100-00001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9" name="250 CuadroTexto">
          <a:extLst>
            <a:ext uri="{FF2B5EF4-FFF2-40B4-BE49-F238E27FC236}">
              <a16:creationId xmlns:a16="http://schemas.microsoft.com/office/drawing/2014/main" xmlns="" id="{00000000-0008-0000-2100-00001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0" name="251 CuadroTexto">
          <a:extLst>
            <a:ext uri="{FF2B5EF4-FFF2-40B4-BE49-F238E27FC236}">
              <a16:creationId xmlns:a16="http://schemas.microsoft.com/office/drawing/2014/main" xmlns="" id="{00000000-0008-0000-2100-00001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1" name="252 CuadroTexto">
          <a:extLst>
            <a:ext uri="{FF2B5EF4-FFF2-40B4-BE49-F238E27FC236}">
              <a16:creationId xmlns:a16="http://schemas.microsoft.com/office/drawing/2014/main" xmlns="" id="{00000000-0008-0000-2100-00001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2" name="253 CuadroTexto">
          <a:extLst>
            <a:ext uri="{FF2B5EF4-FFF2-40B4-BE49-F238E27FC236}">
              <a16:creationId xmlns:a16="http://schemas.microsoft.com/office/drawing/2014/main" xmlns="" id="{00000000-0008-0000-2100-00001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3" name="254 CuadroTexto">
          <a:extLst>
            <a:ext uri="{FF2B5EF4-FFF2-40B4-BE49-F238E27FC236}">
              <a16:creationId xmlns:a16="http://schemas.microsoft.com/office/drawing/2014/main" xmlns="" id="{00000000-0008-0000-2100-00001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4" name="255 CuadroTexto">
          <a:extLst>
            <a:ext uri="{FF2B5EF4-FFF2-40B4-BE49-F238E27FC236}">
              <a16:creationId xmlns:a16="http://schemas.microsoft.com/office/drawing/2014/main" xmlns="" id="{00000000-0008-0000-2100-00002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5" name="256 CuadroTexto">
          <a:extLst>
            <a:ext uri="{FF2B5EF4-FFF2-40B4-BE49-F238E27FC236}">
              <a16:creationId xmlns:a16="http://schemas.microsoft.com/office/drawing/2014/main" xmlns="" id="{00000000-0008-0000-2100-00002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6" name="257 CuadroTexto">
          <a:extLst>
            <a:ext uri="{FF2B5EF4-FFF2-40B4-BE49-F238E27FC236}">
              <a16:creationId xmlns:a16="http://schemas.microsoft.com/office/drawing/2014/main" xmlns="" id="{00000000-0008-0000-2100-00002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7" name="258 CuadroTexto">
          <a:extLst>
            <a:ext uri="{FF2B5EF4-FFF2-40B4-BE49-F238E27FC236}">
              <a16:creationId xmlns:a16="http://schemas.microsoft.com/office/drawing/2014/main" xmlns="" id="{00000000-0008-0000-2100-00002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8" name="259 CuadroTexto">
          <a:extLst>
            <a:ext uri="{FF2B5EF4-FFF2-40B4-BE49-F238E27FC236}">
              <a16:creationId xmlns:a16="http://schemas.microsoft.com/office/drawing/2014/main" xmlns="" id="{00000000-0008-0000-2100-00002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9" name="260 CuadroTexto">
          <a:extLst>
            <a:ext uri="{FF2B5EF4-FFF2-40B4-BE49-F238E27FC236}">
              <a16:creationId xmlns:a16="http://schemas.microsoft.com/office/drawing/2014/main" xmlns="" id="{00000000-0008-0000-2100-00002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0" name="261 CuadroTexto">
          <a:extLst>
            <a:ext uri="{FF2B5EF4-FFF2-40B4-BE49-F238E27FC236}">
              <a16:creationId xmlns:a16="http://schemas.microsoft.com/office/drawing/2014/main" xmlns="" id="{00000000-0008-0000-2100-00002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1" name="262 CuadroTexto">
          <a:extLst>
            <a:ext uri="{FF2B5EF4-FFF2-40B4-BE49-F238E27FC236}">
              <a16:creationId xmlns:a16="http://schemas.microsoft.com/office/drawing/2014/main" xmlns="" id="{00000000-0008-0000-2100-00002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2" name="263 CuadroTexto">
          <a:extLst>
            <a:ext uri="{FF2B5EF4-FFF2-40B4-BE49-F238E27FC236}">
              <a16:creationId xmlns:a16="http://schemas.microsoft.com/office/drawing/2014/main" xmlns="" id="{00000000-0008-0000-2100-00002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3" name="264 CuadroTexto">
          <a:extLst>
            <a:ext uri="{FF2B5EF4-FFF2-40B4-BE49-F238E27FC236}">
              <a16:creationId xmlns:a16="http://schemas.microsoft.com/office/drawing/2014/main" xmlns="" id="{00000000-0008-0000-2100-00002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4" name="265 CuadroTexto">
          <a:extLst>
            <a:ext uri="{FF2B5EF4-FFF2-40B4-BE49-F238E27FC236}">
              <a16:creationId xmlns:a16="http://schemas.microsoft.com/office/drawing/2014/main" xmlns="" id="{00000000-0008-0000-2100-00002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5" name="266 CuadroTexto">
          <a:extLst>
            <a:ext uri="{FF2B5EF4-FFF2-40B4-BE49-F238E27FC236}">
              <a16:creationId xmlns:a16="http://schemas.microsoft.com/office/drawing/2014/main" xmlns="" id="{00000000-0008-0000-2100-00002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6" name="267 CuadroTexto">
          <a:extLst>
            <a:ext uri="{FF2B5EF4-FFF2-40B4-BE49-F238E27FC236}">
              <a16:creationId xmlns:a16="http://schemas.microsoft.com/office/drawing/2014/main" xmlns="" id="{00000000-0008-0000-2100-00002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7" name="268 CuadroTexto">
          <a:extLst>
            <a:ext uri="{FF2B5EF4-FFF2-40B4-BE49-F238E27FC236}">
              <a16:creationId xmlns:a16="http://schemas.microsoft.com/office/drawing/2014/main" xmlns="" id="{00000000-0008-0000-2100-00002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8" name="269 CuadroTexto">
          <a:extLst>
            <a:ext uri="{FF2B5EF4-FFF2-40B4-BE49-F238E27FC236}">
              <a16:creationId xmlns:a16="http://schemas.microsoft.com/office/drawing/2014/main" xmlns="" id="{00000000-0008-0000-2100-00002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9" name="270 CuadroTexto">
          <a:extLst>
            <a:ext uri="{FF2B5EF4-FFF2-40B4-BE49-F238E27FC236}">
              <a16:creationId xmlns:a16="http://schemas.microsoft.com/office/drawing/2014/main" xmlns="" id="{00000000-0008-0000-2100-00002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0" name="271 CuadroTexto">
          <a:extLst>
            <a:ext uri="{FF2B5EF4-FFF2-40B4-BE49-F238E27FC236}">
              <a16:creationId xmlns:a16="http://schemas.microsoft.com/office/drawing/2014/main" xmlns="" id="{00000000-0008-0000-2100-00003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1" name="272 CuadroTexto">
          <a:extLst>
            <a:ext uri="{FF2B5EF4-FFF2-40B4-BE49-F238E27FC236}">
              <a16:creationId xmlns:a16="http://schemas.microsoft.com/office/drawing/2014/main" xmlns="" id="{00000000-0008-0000-2100-00003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2" name="273 CuadroTexto">
          <a:extLst>
            <a:ext uri="{FF2B5EF4-FFF2-40B4-BE49-F238E27FC236}">
              <a16:creationId xmlns:a16="http://schemas.microsoft.com/office/drawing/2014/main" xmlns="" id="{00000000-0008-0000-2100-00003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3" name="274 CuadroTexto">
          <a:extLst>
            <a:ext uri="{FF2B5EF4-FFF2-40B4-BE49-F238E27FC236}">
              <a16:creationId xmlns:a16="http://schemas.microsoft.com/office/drawing/2014/main" xmlns="" id="{00000000-0008-0000-2100-00003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4" name="275 CuadroTexto">
          <a:extLst>
            <a:ext uri="{FF2B5EF4-FFF2-40B4-BE49-F238E27FC236}">
              <a16:creationId xmlns:a16="http://schemas.microsoft.com/office/drawing/2014/main" xmlns="" id="{00000000-0008-0000-2100-00003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5" name="276 CuadroTexto">
          <a:extLst>
            <a:ext uri="{FF2B5EF4-FFF2-40B4-BE49-F238E27FC236}">
              <a16:creationId xmlns:a16="http://schemas.microsoft.com/office/drawing/2014/main" xmlns="" id="{00000000-0008-0000-2100-00003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6" name="277 CuadroTexto">
          <a:extLst>
            <a:ext uri="{FF2B5EF4-FFF2-40B4-BE49-F238E27FC236}">
              <a16:creationId xmlns:a16="http://schemas.microsoft.com/office/drawing/2014/main" xmlns="" id="{00000000-0008-0000-2100-00003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7" name="278 CuadroTexto">
          <a:extLst>
            <a:ext uri="{FF2B5EF4-FFF2-40B4-BE49-F238E27FC236}">
              <a16:creationId xmlns:a16="http://schemas.microsoft.com/office/drawing/2014/main" xmlns="" id="{00000000-0008-0000-2100-00003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8" name="279 CuadroTexto">
          <a:extLst>
            <a:ext uri="{FF2B5EF4-FFF2-40B4-BE49-F238E27FC236}">
              <a16:creationId xmlns:a16="http://schemas.microsoft.com/office/drawing/2014/main" xmlns="" id="{00000000-0008-0000-2100-00003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9" name="280 CuadroTexto">
          <a:extLst>
            <a:ext uri="{FF2B5EF4-FFF2-40B4-BE49-F238E27FC236}">
              <a16:creationId xmlns:a16="http://schemas.microsoft.com/office/drawing/2014/main" xmlns="" id="{00000000-0008-0000-2100-00003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0" name="281 CuadroTexto">
          <a:extLst>
            <a:ext uri="{FF2B5EF4-FFF2-40B4-BE49-F238E27FC236}">
              <a16:creationId xmlns:a16="http://schemas.microsoft.com/office/drawing/2014/main" xmlns="" id="{00000000-0008-0000-2100-00003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1" name="282 CuadroTexto">
          <a:extLst>
            <a:ext uri="{FF2B5EF4-FFF2-40B4-BE49-F238E27FC236}">
              <a16:creationId xmlns:a16="http://schemas.microsoft.com/office/drawing/2014/main" xmlns="" id="{00000000-0008-0000-2100-00003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2" name="283 CuadroTexto">
          <a:extLst>
            <a:ext uri="{FF2B5EF4-FFF2-40B4-BE49-F238E27FC236}">
              <a16:creationId xmlns:a16="http://schemas.microsoft.com/office/drawing/2014/main" xmlns="" id="{00000000-0008-0000-2100-00003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3" name="284 CuadroTexto">
          <a:extLst>
            <a:ext uri="{FF2B5EF4-FFF2-40B4-BE49-F238E27FC236}">
              <a16:creationId xmlns:a16="http://schemas.microsoft.com/office/drawing/2014/main" xmlns="" id="{00000000-0008-0000-2100-00003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4" name="285 CuadroTexto">
          <a:extLst>
            <a:ext uri="{FF2B5EF4-FFF2-40B4-BE49-F238E27FC236}">
              <a16:creationId xmlns:a16="http://schemas.microsoft.com/office/drawing/2014/main" xmlns="" id="{00000000-0008-0000-2100-00003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5" name="286 CuadroTexto">
          <a:extLst>
            <a:ext uri="{FF2B5EF4-FFF2-40B4-BE49-F238E27FC236}">
              <a16:creationId xmlns:a16="http://schemas.microsoft.com/office/drawing/2014/main" xmlns="" id="{00000000-0008-0000-2100-00003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6" name="287 CuadroTexto">
          <a:extLst>
            <a:ext uri="{FF2B5EF4-FFF2-40B4-BE49-F238E27FC236}">
              <a16:creationId xmlns:a16="http://schemas.microsoft.com/office/drawing/2014/main" xmlns="" id="{00000000-0008-0000-2100-00004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7" name="288 CuadroTexto">
          <a:extLst>
            <a:ext uri="{FF2B5EF4-FFF2-40B4-BE49-F238E27FC236}">
              <a16:creationId xmlns:a16="http://schemas.microsoft.com/office/drawing/2014/main" xmlns="" id="{00000000-0008-0000-2100-00004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8" name="289 CuadroTexto">
          <a:extLst>
            <a:ext uri="{FF2B5EF4-FFF2-40B4-BE49-F238E27FC236}">
              <a16:creationId xmlns:a16="http://schemas.microsoft.com/office/drawing/2014/main" xmlns="" id="{00000000-0008-0000-2100-00004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9" name="290 CuadroTexto">
          <a:extLst>
            <a:ext uri="{FF2B5EF4-FFF2-40B4-BE49-F238E27FC236}">
              <a16:creationId xmlns:a16="http://schemas.microsoft.com/office/drawing/2014/main" xmlns="" id="{00000000-0008-0000-2100-00004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0" name="291 CuadroTexto">
          <a:extLst>
            <a:ext uri="{FF2B5EF4-FFF2-40B4-BE49-F238E27FC236}">
              <a16:creationId xmlns:a16="http://schemas.microsoft.com/office/drawing/2014/main" xmlns="" id="{00000000-0008-0000-2100-00004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1" name="292 CuadroTexto">
          <a:extLst>
            <a:ext uri="{FF2B5EF4-FFF2-40B4-BE49-F238E27FC236}">
              <a16:creationId xmlns:a16="http://schemas.microsoft.com/office/drawing/2014/main" xmlns="" id="{00000000-0008-0000-2100-00004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2" name="293 CuadroTexto">
          <a:extLst>
            <a:ext uri="{FF2B5EF4-FFF2-40B4-BE49-F238E27FC236}">
              <a16:creationId xmlns:a16="http://schemas.microsoft.com/office/drawing/2014/main" xmlns="" id="{00000000-0008-0000-2100-00004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3" name="294 CuadroTexto">
          <a:extLst>
            <a:ext uri="{FF2B5EF4-FFF2-40B4-BE49-F238E27FC236}">
              <a16:creationId xmlns:a16="http://schemas.microsoft.com/office/drawing/2014/main" xmlns="" id="{00000000-0008-0000-2100-00004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4" name="295 CuadroTexto">
          <a:extLst>
            <a:ext uri="{FF2B5EF4-FFF2-40B4-BE49-F238E27FC236}">
              <a16:creationId xmlns:a16="http://schemas.microsoft.com/office/drawing/2014/main" xmlns="" id="{00000000-0008-0000-2100-00004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5" name="296 CuadroTexto">
          <a:extLst>
            <a:ext uri="{FF2B5EF4-FFF2-40B4-BE49-F238E27FC236}">
              <a16:creationId xmlns:a16="http://schemas.microsoft.com/office/drawing/2014/main" xmlns="" id="{00000000-0008-0000-2100-00004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866" name="301 CuadroTexto">
          <a:extLst>
            <a:ext uri="{FF2B5EF4-FFF2-40B4-BE49-F238E27FC236}">
              <a16:creationId xmlns:a16="http://schemas.microsoft.com/office/drawing/2014/main" xmlns="" id="{00000000-0008-0000-2100-00004A07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7" name="17 CuadroTexto">
          <a:extLst>
            <a:ext uri="{FF2B5EF4-FFF2-40B4-BE49-F238E27FC236}">
              <a16:creationId xmlns:a16="http://schemas.microsoft.com/office/drawing/2014/main" xmlns="" id="{00000000-0008-0000-2100-00004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8" name="90 CuadroTexto">
          <a:extLst>
            <a:ext uri="{FF2B5EF4-FFF2-40B4-BE49-F238E27FC236}">
              <a16:creationId xmlns:a16="http://schemas.microsoft.com/office/drawing/2014/main" xmlns="" id="{00000000-0008-0000-2100-00004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9" name="91 CuadroTexto">
          <a:extLst>
            <a:ext uri="{FF2B5EF4-FFF2-40B4-BE49-F238E27FC236}">
              <a16:creationId xmlns:a16="http://schemas.microsoft.com/office/drawing/2014/main" xmlns="" id="{00000000-0008-0000-2100-00004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0" name="92 CuadroTexto">
          <a:extLst>
            <a:ext uri="{FF2B5EF4-FFF2-40B4-BE49-F238E27FC236}">
              <a16:creationId xmlns:a16="http://schemas.microsoft.com/office/drawing/2014/main" xmlns="" id="{00000000-0008-0000-2100-00004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1" name="93 CuadroTexto">
          <a:extLst>
            <a:ext uri="{FF2B5EF4-FFF2-40B4-BE49-F238E27FC236}">
              <a16:creationId xmlns:a16="http://schemas.microsoft.com/office/drawing/2014/main" xmlns="" id="{00000000-0008-0000-2100-00004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2" name="94 CuadroTexto">
          <a:extLst>
            <a:ext uri="{FF2B5EF4-FFF2-40B4-BE49-F238E27FC236}">
              <a16:creationId xmlns:a16="http://schemas.microsoft.com/office/drawing/2014/main" xmlns="" id="{00000000-0008-0000-2100-00005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3" name="95 CuadroTexto">
          <a:extLst>
            <a:ext uri="{FF2B5EF4-FFF2-40B4-BE49-F238E27FC236}">
              <a16:creationId xmlns:a16="http://schemas.microsoft.com/office/drawing/2014/main" xmlns="" id="{00000000-0008-0000-2100-00005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4" name="96 CuadroTexto">
          <a:extLst>
            <a:ext uri="{FF2B5EF4-FFF2-40B4-BE49-F238E27FC236}">
              <a16:creationId xmlns:a16="http://schemas.microsoft.com/office/drawing/2014/main" xmlns="" id="{00000000-0008-0000-2100-00005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5" name="97 CuadroTexto">
          <a:extLst>
            <a:ext uri="{FF2B5EF4-FFF2-40B4-BE49-F238E27FC236}">
              <a16:creationId xmlns:a16="http://schemas.microsoft.com/office/drawing/2014/main" xmlns="" id="{00000000-0008-0000-2100-00005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6" name="98 CuadroTexto">
          <a:extLst>
            <a:ext uri="{FF2B5EF4-FFF2-40B4-BE49-F238E27FC236}">
              <a16:creationId xmlns:a16="http://schemas.microsoft.com/office/drawing/2014/main" xmlns="" id="{00000000-0008-0000-2100-00005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7" name="99 CuadroTexto">
          <a:extLst>
            <a:ext uri="{FF2B5EF4-FFF2-40B4-BE49-F238E27FC236}">
              <a16:creationId xmlns:a16="http://schemas.microsoft.com/office/drawing/2014/main" xmlns="" id="{00000000-0008-0000-2100-00005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8" name="100 CuadroTexto">
          <a:extLst>
            <a:ext uri="{FF2B5EF4-FFF2-40B4-BE49-F238E27FC236}">
              <a16:creationId xmlns:a16="http://schemas.microsoft.com/office/drawing/2014/main" xmlns="" id="{00000000-0008-0000-2100-00005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9" name="101 CuadroTexto">
          <a:extLst>
            <a:ext uri="{FF2B5EF4-FFF2-40B4-BE49-F238E27FC236}">
              <a16:creationId xmlns:a16="http://schemas.microsoft.com/office/drawing/2014/main" xmlns="" id="{00000000-0008-0000-2100-00005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0" name="118 CuadroTexto">
          <a:extLst>
            <a:ext uri="{FF2B5EF4-FFF2-40B4-BE49-F238E27FC236}">
              <a16:creationId xmlns:a16="http://schemas.microsoft.com/office/drawing/2014/main" xmlns="" id="{00000000-0008-0000-2100-00005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1" name="119 CuadroTexto">
          <a:extLst>
            <a:ext uri="{FF2B5EF4-FFF2-40B4-BE49-F238E27FC236}">
              <a16:creationId xmlns:a16="http://schemas.microsoft.com/office/drawing/2014/main" xmlns="" id="{00000000-0008-0000-2100-00005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2" name="120 CuadroTexto">
          <a:extLst>
            <a:ext uri="{FF2B5EF4-FFF2-40B4-BE49-F238E27FC236}">
              <a16:creationId xmlns:a16="http://schemas.microsoft.com/office/drawing/2014/main" xmlns="" id="{00000000-0008-0000-2100-00005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3" name="121 CuadroTexto">
          <a:extLst>
            <a:ext uri="{FF2B5EF4-FFF2-40B4-BE49-F238E27FC236}">
              <a16:creationId xmlns:a16="http://schemas.microsoft.com/office/drawing/2014/main" xmlns="" id="{00000000-0008-0000-2100-00005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4" name="122 CuadroTexto">
          <a:extLst>
            <a:ext uri="{FF2B5EF4-FFF2-40B4-BE49-F238E27FC236}">
              <a16:creationId xmlns:a16="http://schemas.microsoft.com/office/drawing/2014/main" xmlns="" id="{00000000-0008-0000-2100-00005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5" name="123 CuadroTexto">
          <a:extLst>
            <a:ext uri="{FF2B5EF4-FFF2-40B4-BE49-F238E27FC236}">
              <a16:creationId xmlns:a16="http://schemas.microsoft.com/office/drawing/2014/main" xmlns="" id="{00000000-0008-0000-2100-00005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6" name="124 CuadroTexto">
          <a:extLst>
            <a:ext uri="{FF2B5EF4-FFF2-40B4-BE49-F238E27FC236}">
              <a16:creationId xmlns:a16="http://schemas.microsoft.com/office/drawing/2014/main" xmlns="" id="{00000000-0008-0000-2100-00005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7" name="125 CuadroTexto">
          <a:extLst>
            <a:ext uri="{FF2B5EF4-FFF2-40B4-BE49-F238E27FC236}">
              <a16:creationId xmlns:a16="http://schemas.microsoft.com/office/drawing/2014/main" xmlns="" id="{00000000-0008-0000-2100-00005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8" name="143 CuadroTexto">
          <a:extLst>
            <a:ext uri="{FF2B5EF4-FFF2-40B4-BE49-F238E27FC236}">
              <a16:creationId xmlns:a16="http://schemas.microsoft.com/office/drawing/2014/main" xmlns="" id="{00000000-0008-0000-2100-00006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9" name="144 CuadroTexto">
          <a:extLst>
            <a:ext uri="{FF2B5EF4-FFF2-40B4-BE49-F238E27FC236}">
              <a16:creationId xmlns:a16="http://schemas.microsoft.com/office/drawing/2014/main" xmlns="" id="{00000000-0008-0000-2100-00006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0" name="145 CuadroTexto">
          <a:extLst>
            <a:ext uri="{FF2B5EF4-FFF2-40B4-BE49-F238E27FC236}">
              <a16:creationId xmlns:a16="http://schemas.microsoft.com/office/drawing/2014/main" xmlns="" id="{00000000-0008-0000-2100-00006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1" name="146 CuadroTexto">
          <a:extLst>
            <a:ext uri="{FF2B5EF4-FFF2-40B4-BE49-F238E27FC236}">
              <a16:creationId xmlns:a16="http://schemas.microsoft.com/office/drawing/2014/main" xmlns="" id="{00000000-0008-0000-2100-00006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2" name="147 CuadroTexto">
          <a:extLst>
            <a:ext uri="{FF2B5EF4-FFF2-40B4-BE49-F238E27FC236}">
              <a16:creationId xmlns:a16="http://schemas.microsoft.com/office/drawing/2014/main" xmlns="" id="{00000000-0008-0000-2100-00006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3" name="148 CuadroTexto">
          <a:extLst>
            <a:ext uri="{FF2B5EF4-FFF2-40B4-BE49-F238E27FC236}">
              <a16:creationId xmlns:a16="http://schemas.microsoft.com/office/drawing/2014/main" xmlns="" id="{00000000-0008-0000-2100-00006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4" name="149 CuadroTexto">
          <a:extLst>
            <a:ext uri="{FF2B5EF4-FFF2-40B4-BE49-F238E27FC236}">
              <a16:creationId xmlns:a16="http://schemas.microsoft.com/office/drawing/2014/main" xmlns="" id="{00000000-0008-0000-2100-00006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5" name="150 CuadroTexto">
          <a:extLst>
            <a:ext uri="{FF2B5EF4-FFF2-40B4-BE49-F238E27FC236}">
              <a16:creationId xmlns:a16="http://schemas.microsoft.com/office/drawing/2014/main" xmlns="" id="{00000000-0008-0000-2100-00006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6" name="151 CuadroTexto">
          <a:extLst>
            <a:ext uri="{FF2B5EF4-FFF2-40B4-BE49-F238E27FC236}">
              <a16:creationId xmlns:a16="http://schemas.microsoft.com/office/drawing/2014/main" xmlns="" id="{00000000-0008-0000-2100-00006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7" name="152 CuadroTexto">
          <a:extLst>
            <a:ext uri="{FF2B5EF4-FFF2-40B4-BE49-F238E27FC236}">
              <a16:creationId xmlns:a16="http://schemas.microsoft.com/office/drawing/2014/main" xmlns="" id="{00000000-0008-0000-2100-00006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8" name="153 CuadroTexto">
          <a:extLst>
            <a:ext uri="{FF2B5EF4-FFF2-40B4-BE49-F238E27FC236}">
              <a16:creationId xmlns:a16="http://schemas.microsoft.com/office/drawing/2014/main" xmlns="" id="{00000000-0008-0000-2100-00006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9" name="154 CuadroTexto">
          <a:extLst>
            <a:ext uri="{FF2B5EF4-FFF2-40B4-BE49-F238E27FC236}">
              <a16:creationId xmlns:a16="http://schemas.microsoft.com/office/drawing/2014/main" xmlns="" id="{00000000-0008-0000-2100-00006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0" name="155 CuadroTexto">
          <a:extLst>
            <a:ext uri="{FF2B5EF4-FFF2-40B4-BE49-F238E27FC236}">
              <a16:creationId xmlns:a16="http://schemas.microsoft.com/office/drawing/2014/main" xmlns="" id="{00000000-0008-0000-2100-00006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1" name="156 CuadroTexto">
          <a:extLst>
            <a:ext uri="{FF2B5EF4-FFF2-40B4-BE49-F238E27FC236}">
              <a16:creationId xmlns:a16="http://schemas.microsoft.com/office/drawing/2014/main" xmlns="" id="{00000000-0008-0000-2100-00006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2" name="157 CuadroTexto">
          <a:extLst>
            <a:ext uri="{FF2B5EF4-FFF2-40B4-BE49-F238E27FC236}">
              <a16:creationId xmlns:a16="http://schemas.microsoft.com/office/drawing/2014/main" xmlns="" id="{00000000-0008-0000-2100-00006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3" name="158 CuadroTexto">
          <a:extLst>
            <a:ext uri="{FF2B5EF4-FFF2-40B4-BE49-F238E27FC236}">
              <a16:creationId xmlns:a16="http://schemas.microsoft.com/office/drawing/2014/main" xmlns="" id="{00000000-0008-0000-2100-00006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4" name="159 CuadroTexto">
          <a:extLst>
            <a:ext uri="{FF2B5EF4-FFF2-40B4-BE49-F238E27FC236}">
              <a16:creationId xmlns:a16="http://schemas.microsoft.com/office/drawing/2014/main" xmlns="" id="{00000000-0008-0000-2100-00007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5" name="160 CuadroTexto">
          <a:extLst>
            <a:ext uri="{FF2B5EF4-FFF2-40B4-BE49-F238E27FC236}">
              <a16:creationId xmlns:a16="http://schemas.microsoft.com/office/drawing/2014/main" xmlns="" id="{00000000-0008-0000-2100-00007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6" name="161 CuadroTexto">
          <a:extLst>
            <a:ext uri="{FF2B5EF4-FFF2-40B4-BE49-F238E27FC236}">
              <a16:creationId xmlns:a16="http://schemas.microsoft.com/office/drawing/2014/main" xmlns="" id="{00000000-0008-0000-2100-00007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7" name="162 CuadroTexto">
          <a:extLst>
            <a:ext uri="{FF2B5EF4-FFF2-40B4-BE49-F238E27FC236}">
              <a16:creationId xmlns:a16="http://schemas.microsoft.com/office/drawing/2014/main" xmlns="" id="{00000000-0008-0000-2100-00007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8" name="163 CuadroTexto">
          <a:extLst>
            <a:ext uri="{FF2B5EF4-FFF2-40B4-BE49-F238E27FC236}">
              <a16:creationId xmlns:a16="http://schemas.microsoft.com/office/drawing/2014/main" xmlns="" id="{00000000-0008-0000-2100-00007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9" name="164 CuadroTexto">
          <a:extLst>
            <a:ext uri="{FF2B5EF4-FFF2-40B4-BE49-F238E27FC236}">
              <a16:creationId xmlns:a16="http://schemas.microsoft.com/office/drawing/2014/main" xmlns="" id="{00000000-0008-0000-2100-00007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0" name="165 CuadroTexto">
          <a:extLst>
            <a:ext uri="{FF2B5EF4-FFF2-40B4-BE49-F238E27FC236}">
              <a16:creationId xmlns:a16="http://schemas.microsoft.com/office/drawing/2014/main" xmlns="" id="{00000000-0008-0000-2100-00007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1" name="166 CuadroTexto">
          <a:extLst>
            <a:ext uri="{FF2B5EF4-FFF2-40B4-BE49-F238E27FC236}">
              <a16:creationId xmlns:a16="http://schemas.microsoft.com/office/drawing/2014/main" xmlns="" id="{00000000-0008-0000-2100-00007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2" name="167 CuadroTexto">
          <a:extLst>
            <a:ext uri="{FF2B5EF4-FFF2-40B4-BE49-F238E27FC236}">
              <a16:creationId xmlns:a16="http://schemas.microsoft.com/office/drawing/2014/main" xmlns="" id="{00000000-0008-0000-2100-00007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3" name="168 CuadroTexto">
          <a:extLst>
            <a:ext uri="{FF2B5EF4-FFF2-40B4-BE49-F238E27FC236}">
              <a16:creationId xmlns:a16="http://schemas.microsoft.com/office/drawing/2014/main" xmlns="" id="{00000000-0008-0000-2100-00007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4" name="169 CuadroTexto">
          <a:extLst>
            <a:ext uri="{FF2B5EF4-FFF2-40B4-BE49-F238E27FC236}">
              <a16:creationId xmlns:a16="http://schemas.microsoft.com/office/drawing/2014/main" xmlns="" id="{00000000-0008-0000-2100-00007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5" name="170 CuadroTexto">
          <a:extLst>
            <a:ext uri="{FF2B5EF4-FFF2-40B4-BE49-F238E27FC236}">
              <a16:creationId xmlns:a16="http://schemas.microsoft.com/office/drawing/2014/main" xmlns="" id="{00000000-0008-0000-2100-00007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6" name="171 CuadroTexto">
          <a:extLst>
            <a:ext uri="{FF2B5EF4-FFF2-40B4-BE49-F238E27FC236}">
              <a16:creationId xmlns:a16="http://schemas.microsoft.com/office/drawing/2014/main" xmlns="" id="{00000000-0008-0000-2100-00007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7" name="172 CuadroTexto">
          <a:extLst>
            <a:ext uri="{FF2B5EF4-FFF2-40B4-BE49-F238E27FC236}">
              <a16:creationId xmlns:a16="http://schemas.microsoft.com/office/drawing/2014/main" xmlns="" id="{00000000-0008-0000-2100-00007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8" name="173 CuadroTexto">
          <a:extLst>
            <a:ext uri="{FF2B5EF4-FFF2-40B4-BE49-F238E27FC236}">
              <a16:creationId xmlns:a16="http://schemas.microsoft.com/office/drawing/2014/main" xmlns="" id="{00000000-0008-0000-2100-00007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9" name="174 CuadroTexto">
          <a:extLst>
            <a:ext uri="{FF2B5EF4-FFF2-40B4-BE49-F238E27FC236}">
              <a16:creationId xmlns:a16="http://schemas.microsoft.com/office/drawing/2014/main" xmlns="" id="{00000000-0008-0000-2100-00007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0" name="175 CuadroTexto">
          <a:extLst>
            <a:ext uri="{FF2B5EF4-FFF2-40B4-BE49-F238E27FC236}">
              <a16:creationId xmlns:a16="http://schemas.microsoft.com/office/drawing/2014/main" xmlns="" id="{00000000-0008-0000-2100-00008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1" name="176 CuadroTexto">
          <a:extLst>
            <a:ext uri="{FF2B5EF4-FFF2-40B4-BE49-F238E27FC236}">
              <a16:creationId xmlns:a16="http://schemas.microsoft.com/office/drawing/2014/main" xmlns="" id="{00000000-0008-0000-2100-00008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2" name="177 CuadroTexto">
          <a:extLst>
            <a:ext uri="{FF2B5EF4-FFF2-40B4-BE49-F238E27FC236}">
              <a16:creationId xmlns:a16="http://schemas.microsoft.com/office/drawing/2014/main" xmlns="" id="{00000000-0008-0000-2100-00008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3" name="178 CuadroTexto">
          <a:extLst>
            <a:ext uri="{FF2B5EF4-FFF2-40B4-BE49-F238E27FC236}">
              <a16:creationId xmlns:a16="http://schemas.microsoft.com/office/drawing/2014/main" xmlns="" id="{00000000-0008-0000-2100-00008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4" name="179 CuadroTexto">
          <a:extLst>
            <a:ext uri="{FF2B5EF4-FFF2-40B4-BE49-F238E27FC236}">
              <a16:creationId xmlns:a16="http://schemas.microsoft.com/office/drawing/2014/main" xmlns="" id="{00000000-0008-0000-2100-00008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5" name="180 CuadroTexto">
          <a:extLst>
            <a:ext uri="{FF2B5EF4-FFF2-40B4-BE49-F238E27FC236}">
              <a16:creationId xmlns:a16="http://schemas.microsoft.com/office/drawing/2014/main" xmlns="" id="{00000000-0008-0000-2100-00008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6" name="181 CuadroTexto">
          <a:extLst>
            <a:ext uri="{FF2B5EF4-FFF2-40B4-BE49-F238E27FC236}">
              <a16:creationId xmlns:a16="http://schemas.microsoft.com/office/drawing/2014/main" xmlns="" id="{00000000-0008-0000-2100-00008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7" name="182 CuadroTexto">
          <a:extLst>
            <a:ext uri="{FF2B5EF4-FFF2-40B4-BE49-F238E27FC236}">
              <a16:creationId xmlns:a16="http://schemas.microsoft.com/office/drawing/2014/main" xmlns="" id="{00000000-0008-0000-2100-00008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8" name="183 CuadroTexto">
          <a:extLst>
            <a:ext uri="{FF2B5EF4-FFF2-40B4-BE49-F238E27FC236}">
              <a16:creationId xmlns:a16="http://schemas.microsoft.com/office/drawing/2014/main" xmlns="" id="{00000000-0008-0000-2100-00008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9" name="184 CuadroTexto">
          <a:extLst>
            <a:ext uri="{FF2B5EF4-FFF2-40B4-BE49-F238E27FC236}">
              <a16:creationId xmlns:a16="http://schemas.microsoft.com/office/drawing/2014/main" xmlns="" id="{00000000-0008-0000-2100-00008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0" name="185 CuadroTexto">
          <a:extLst>
            <a:ext uri="{FF2B5EF4-FFF2-40B4-BE49-F238E27FC236}">
              <a16:creationId xmlns:a16="http://schemas.microsoft.com/office/drawing/2014/main" xmlns="" id="{00000000-0008-0000-2100-00008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1" name="186 CuadroTexto">
          <a:extLst>
            <a:ext uri="{FF2B5EF4-FFF2-40B4-BE49-F238E27FC236}">
              <a16:creationId xmlns:a16="http://schemas.microsoft.com/office/drawing/2014/main" xmlns="" id="{00000000-0008-0000-2100-00008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2" name="187 CuadroTexto">
          <a:extLst>
            <a:ext uri="{FF2B5EF4-FFF2-40B4-BE49-F238E27FC236}">
              <a16:creationId xmlns:a16="http://schemas.microsoft.com/office/drawing/2014/main" xmlns="" id="{00000000-0008-0000-2100-00008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3" name="188 CuadroTexto">
          <a:extLst>
            <a:ext uri="{FF2B5EF4-FFF2-40B4-BE49-F238E27FC236}">
              <a16:creationId xmlns:a16="http://schemas.microsoft.com/office/drawing/2014/main" xmlns="" id="{00000000-0008-0000-2100-00008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4" name="189 CuadroTexto">
          <a:extLst>
            <a:ext uri="{FF2B5EF4-FFF2-40B4-BE49-F238E27FC236}">
              <a16:creationId xmlns:a16="http://schemas.microsoft.com/office/drawing/2014/main" xmlns="" id="{00000000-0008-0000-2100-00008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5" name="190 CuadroTexto">
          <a:extLst>
            <a:ext uri="{FF2B5EF4-FFF2-40B4-BE49-F238E27FC236}">
              <a16:creationId xmlns:a16="http://schemas.microsoft.com/office/drawing/2014/main" xmlns="" id="{00000000-0008-0000-2100-00008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6" name="191 CuadroTexto">
          <a:extLst>
            <a:ext uri="{FF2B5EF4-FFF2-40B4-BE49-F238E27FC236}">
              <a16:creationId xmlns:a16="http://schemas.microsoft.com/office/drawing/2014/main" xmlns="" id="{00000000-0008-0000-2100-00009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7" name="192 CuadroTexto">
          <a:extLst>
            <a:ext uri="{FF2B5EF4-FFF2-40B4-BE49-F238E27FC236}">
              <a16:creationId xmlns:a16="http://schemas.microsoft.com/office/drawing/2014/main" xmlns="" id="{00000000-0008-0000-2100-00009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8" name="193 CuadroTexto">
          <a:extLst>
            <a:ext uri="{FF2B5EF4-FFF2-40B4-BE49-F238E27FC236}">
              <a16:creationId xmlns:a16="http://schemas.microsoft.com/office/drawing/2014/main" xmlns="" id="{00000000-0008-0000-2100-00009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9" name="194 CuadroTexto">
          <a:extLst>
            <a:ext uri="{FF2B5EF4-FFF2-40B4-BE49-F238E27FC236}">
              <a16:creationId xmlns:a16="http://schemas.microsoft.com/office/drawing/2014/main" xmlns="" id="{00000000-0008-0000-2100-00009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0" name="195 CuadroTexto">
          <a:extLst>
            <a:ext uri="{FF2B5EF4-FFF2-40B4-BE49-F238E27FC236}">
              <a16:creationId xmlns:a16="http://schemas.microsoft.com/office/drawing/2014/main" xmlns="" id="{00000000-0008-0000-2100-00009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1" name="196 CuadroTexto">
          <a:extLst>
            <a:ext uri="{FF2B5EF4-FFF2-40B4-BE49-F238E27FC236}">
              <a16:creationId xmlns:a16="http://schemas.microsoft.com/office/drawing/2014/main" xmlns="" id="{00000000-0008-0000-2100-00009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2" name="197 CuadroTexto">
          <a:extLst>
            <a:ext uri="{FF2B5EF4-FFF2-40B4-BE49-F238E27FC236}">
              <a16:creationId xmlns:a16="http://schemas.microsoft.com/office/drawing/2014/main" xmlns="" id="{00000000-0008-0000-2100-00009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3" name="198 CuadroTexto">
          <a:extLst>
            <a:ext uri="{FF2B5EF4-FFF2-40B4-BE49-F238E27FC236}">
              <a16:creationId xmlns:a16="http://schemas.microsoft.com/office/drawing/2014/main" xmlns="" id="{00000000-0008-0000-2100-00009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4" name="199 CuadroTexto">
          <a:extLst>
            <a:ext uri="{FF2B5EF4-FFF2-40B4-BE49-F238E27FC236}">
              <a16:creationId xmlns:a16="http://schemas.microsoft.com/office/drawing/2014/main" xmlns="" id="{00000000-0008-0000-2100-00009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5" name="200 CuadroTexto">
          <a:extLst>
            <a:ext uri="{FF2B5EF4-FFF2-40B4-BE49-F238E27FC236}">
              <a16:creationId xmlns:a16="http://schemas.microsoft.com/office/drawing/2014/main" xmlns="" id="{00000000-0008-0000-2100-00009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6" name="201 CuadroTexto">
          <a:extLst>
            <a:ext uri="{FF2B5EF4-FFF2-40B4-BE49-F238E27FC236}">
              <a16:creationId xmlns:a16="http://schemas.microsoft.com/office/drawing/2014/main" xmlns="" id="{00000000-0008-0000-2100-00009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7" name="202 CuadroTexto">
          <a:extLst>
            <a:ext uri="{FF2B5EF4-FFF2-40B4-BE49-F238E27FC236}">
              <a16:creationId xmlns:a16="http://schemas.microsoft.com/office/drawing/2014/main" xmlns="" id="{00000000-0008-0000-2100-00009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8" name="203 CuadroTexto">
          <a:extLst>
            <a:ext uri="{FF2B5EF4-FFF2-40B4-BE49-F238E27FC236}">
              <a16:creationId xmlns:a16="http://schemas.microsoft.com/office/drawing/2014/main" xmlns="" id="{00000000-0008-0000-2100-00009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9" name="204 CuadroTexto">
          <a:extLst>
            <a:ext uri="{FF2B5EF4-FFF2-40B4-BE49-F238E27FC236}">
              <a16:creationId xmlns:a16="http://schemas.microsoft.com/office/drawing/2014/main" xmlns="" id="{00000000-0008-0000-2100-00009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0" name="205 CuadroTexto">
          <a:extLst>
            <a:ext uri="{FF2B5EF4-FFF2-40B4-BE49-F238E27FC236}">
              <a16:creationId xmlns:a16="http://schemas.microsoft.com/office/drawing/2014/main" xmlns="" id="{00000000-0008-0000-2100-00009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1" name="206 CuadroTexto">
          <a:extLst>
            <a:ext uri="{FF2B5EF4-FFF2-40B4-BE49-F238E27FC236}">
              <a16:creationId xmlns:a16="http://schemas.microsoft.com/office/drawing/2014/main" xmlns="" id="{00000000-0008-0000-2100-00009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2" name="207 CuadroTexto">
          <a:extLst>
            <a:ext uri="{FF2B5EF4-FFF2-40B4-BE49-F238E27FC236}">
              <a16:creationId xmlns:a16="http://schemas.microsoft.com/office/drawing/2014/main" xmlns="" id="{00000000-0008-0000-2100-0000A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3" name="208 CuadroTexto">
          <a:extLst>
            <a:ext uri="{FF2B5EF4-FFF2-40B4-BE49-F238E27FC236}">
              <a16:creationId xmlns:a16="http://schemas.microsoft.com/office/drawing/2014/main" xmlns="" id="{00000000-0008-0000-2100-0000A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4" name="209 CuadroTexto">
          <a:extLst>
            <a:ext uri="{FF2B5EF4-FFF2-40B4-BE49-F238E27FC236}">
              <a16:creationId xmlns:a16="http://schemas.microsoft.com/office/drawing/2014/main" xmlns="" id="{00000000-0008-0000-2100-0000A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5" name="210 CuadroTexto">
          <a:extLst>
            <a:ext uri="{FF2B5EF4-FFF2-40B4-BE49-F238E27FC236}">
              <a16:creationId xmlns:a16="http://schemas.microsoft.com/office/drawing/2014/main" xmlns="" id="{00000000-0008-0000-2100-0000A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6" name="211 CuadroTexto">
          <a:extLst>
            <a:ext uri="{FF2B5EF4-FFF2-40B4-BE49-F238E27FC236}">
              <a16:creationId xmlns:a16="http://schemas.microsoft.com/office/drawing/2014/main" xmlns="" id="{00000000-0008-0000-2100-0000A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7" name="212 CuadroTexto">
          <a:extLst>
            <a:ext uri="{FF2B5EF4-FFF2-40B4-BE49-F238E27FC236}">
              <a16:creationId xmlns:a16="http://schemas.microsoft.com/office/drawing/2014/main" xmlns="" id="{00000000-0008-0000-2100-0000A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8" name="213 CuadroTexto">
          <a:extLst>
            <a:ext uri="{FF2B5EF4-FFF2-40B4-BE49-F238E27FC236}">
              <a16:creationId xmlns:a16="http://schemas.microsoft.com/office/drawing/2014/main" xmlns="" id="{00000000-0008-0000-2100-0000A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9" name="214 CuadroTexto">
          <a:extLst>
            <a:ext uri="{FF2B5EF4-FFF2-40B4-BE49-F238E27FC236}">
              <a16:creationId xmlns:a16="http://schemas.microsoft.com/office/drawing/2014/main" xmlns="" id="{00000000-0008-0000-2100-0000A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0" name="215 CuadroTexto">
          <a:extLst>
            <a:ext uri="{FF2B5EF4-FFF2-40B4-BE49-F238E27FC236}">
              <a16:creationId xmlns:a16="http://schemas.microsoft.com/office/drawing/2014/main" xmlns="" id="{00000000-0008-0000-2100-0000A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1" name="216 CuadroTexto">
          <a:extLst>
            <a:ext uri="{FF2B5EF4-FFF2-40B4-BE49-F238E27FC236}">
              <a16:creationId xmlns:a16="http://schemas.microsoft.com/office/drawing/2014/main" xmlns="" id="{00000000-0008-0000-2100-0000A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2" name="217 CuadroTexto">
          <a:extLst>
            <a:ext uri="{FF2B5EF4-FFF2-40B4-BE49-F238E27FC236}">
              <a16:creationId xmlns:a16="http://schemas.microsoft.com/office/drawing/2014/main" xmlns="" id="{00000000-0008-0000-2100-0000A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3" name="218 CuadroTexto">
          <a:extLst>
            <a:ext uri="{FF2B5EF4-FFF2-40B4-BE49-F238E27FC236}">
              <a16:creationId xmlns:a16="http://schemas.microsoft.com/office/drawing/2014/main" xmlns="" id="{00000000-0008-0000-2100-0000A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4" name="219 CuadroTexto">
          <a:extLst>
            <a:ext uri="{FF2B5EF4-FFF2-40B4-BE49-F238E27FC236}">
              <a16:creationId xmlns:a16="http://schemas.microsoft.com/office/drawing/2014/main" xmlns="" id="{00000000-0008-0000-2100-0000A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5" name="220 CuadroTexto">
          <a:extLst>
            <a:ext uri="{FF2B5EF4-FFF2-40B4-BE49-F238E27FC236}">
              <a16:creationId xmlns:a16="http://schemas.microsoft.com/office/drawing/2014/main" xmlns="" id="{00000000-0008-0000-2100-0000A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6" name="221 CuadroTexto">
          <a:extLst>
            <a:ext uri="{FF2B5EF4-FFF2-40B4-BE49-F238E27FC236}">
              <a16:creationId xmlns:a16="http://schemas.microsoft.com/office/drawing/2014/main" xmlns="" id="{00000000-0008-0000-2100-0000A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7" name="222 CuadroTexto">
          <a:extLst>
            <a:ext uri="{FF2B5EF4-FFF2-40B4-BE49-F238E27FC236}">
              <a16:creationId xmlns:a16="http://schemas.microsoft.com/office/drawing/2014/main" xmlns="" id="{00000000-0008-0000-2100-0000A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8" name="223 CuadroTexto">
          <a:extLst>
            <a:ext uri="{FF2B5EF4-FFF2-40B4-BE49-F238E27FC236}">
              <a16:creationId xmlns:a16="http://schemas.microsoft.com/office/drawing/2014/main" xmlns="" id="{00000000-0008-0000-2100-0000B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9" name="224 CuadroTexto">
          <a:extLst>
            <a:ext uri="{FF2B5EF4-FFF2-40B4-BE49-F238E27FC236}">
              <a16:creationId xmlns:a16="http://schemas.microsoft.com/office/drawing/2014/main" xmlns="" id="{00000000-0008-0000-2100-0000B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0" name="225 CuadroTexto">
          <a:extLst>
            <a:ext uri="{FF2B5EF4-FFF2-40B4-BE49-F238E27FC236}">
              <a16:creationId xmlns:a16="http://schemas.microsoft.com/office/drawing/2014/main" xmlns="" id="{00000000-0008-0000-2100-0000B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1" name="226 CuadroTexto">
          <a:extLst>
            <a:ext uri="{FF2B5EF4-FFF2-40B4-BE49-F238E27FC236}">
              <a16:creationId xmlns:a16="http://schemas.microsoft.com/office/drawing/2014/main" xmlns="" id="{00000000-0008-0000-2100-0000B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2" name="227 CuadroTexto">
          <a:extLst>
            <a:ext uri="{FF2B5EF4-FFF2-40B4-BE49-F238E27FC236}">
              <a16:creationId xmlns:a16="http://schemas.microsoft.com/office/drawing/2014/main" xmlns="" id="{00000000-0008-0000-2100-0000B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3" name="228 CuadroTexto">
          <a:extLst>
            <a:ext uri="{FF2B5EF4-FFF2-40B4-BE49-F238E27FC236}">
              <a16:creationId xmlns:a16="http://schemas.microsoft.com/office/drawing/2014/main" xmlns="" id="{00000000-0008-0000-2100-0000B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4" name="229 CuadroTexto">
          <a:extLst>
            <a:ext uri="{FF2B5EF4-FFF2-40B4-BE49-F238E27FC236}">
              <a16:creationId xmlns:a16="http://schemas.microsoft.com/office/drawing/2014/main" xmlns="" id="{00000000-0008-0000-2100-0000B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5" name="230 CuadroTexto">
          <a:extLst>
            <a:ext uri="{FF2B5EF4-FFF2-40B4-BE49-F238E27FC236}">
              <a16:creationId xmlns:a16="http://schemas.microsoft.com/office/drawing/2014/main" xmlns="" id="{00000000-0008-0000-2100-0000B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6" name="231 CuadroTexto">
          <a:extLst>
            <a:ext uri="{FF2B5EF4-FFF2-40B4-BE49-F238E27FC236}">
              <a16:creationId xmlns:a16="http://schemas.microsoft.com/office/drawing/2014/main" xmlns="" id="{00000000-0008-0000-2100-0000B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7" name="232 CuadroTexto">
          <a:extLst>
            <a:ext uri="{FF2B5EF4-FFF2-40B4-BE49-F238E27FC236}">
              <a16:creationId xmlns:a16="http://schemas.microsoft.com/office/drawing/2014/main" xmlns="" id="{00000000-0008-0000-2100-0000B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8" name="233 CuadroTexto">
          <a:extLst>
            <a:ext uri="{FF2B5EF4-FFF2-40B4-BE49-F238E27FC236}">
              <a16:creationId xmlns:a16="http://schemas.microsoft.com/office/drawing/2014/main" xmlns="" id="{00000000-0008-0000-2100-0000B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9" name="234 CuadroTexto">
          <a:extLst>
            <a:ext uri="{FF2B5EF4-FFF2-40B4-BE49-F238E27FC236}">
              <a16:creationId xmlns:a16="http://schemas.microsoft.com/office/drawing/2014/main" xmlns="" id="{00000000-0008-0000-2100-0000B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0" name="235 CuadroTexto">
          <a:extLst>
            <a:ext uri="{FF2B5EF4-FFF2-40B4-BE49-F238E27FC236}">
              <a16:creationId xmlns:a16="http://schemas.microsoft.com/office/drawing/2014/main" xmlns="" id="{00000000-0008-0000-2100-0000B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1" name="236 CuadroTexto">
          <a:extLst>
            <a:ext uri="{FF2B5EF4-FFF2-40B4-BE49-F238E27FC236}">
              <a16:creationId xmlns:a16="http://schemas.microsoft.com/office/drawing/2014/main" xmlns="" id="{00000000-0008-0000-2100-0000B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2" name="237 CuadroTexto">
          <a:extLst>
            <a:ext uri="{FF2B5EF4-FFF2-40B4-BE49-F238E27FC236}">
              <a16:creationId xmlns:a16="http://schemas.microsoft.com/office/drawing/2014/main" xmlns="" id="{00000000-0008-0000-2100-0000B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3" name="238 CuadroTexto">
          <a:extLst>
            <a:ext uri="{FF2B5EF4-FFF2-40B4-BE49-F238E27FC236}">
              <a16:creationId xmlns:a16="http://schemas.microsoft.com/office/drawing/2014/main" xmlns="" id="{00000000-0008-0000-2100-0000B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4" name="239 CuadroTexto">
          <a:extLst>
            <a:ext uri="{FF2B5EF4-FFF2-40B4-BE49-F238E27FC236}">
              <a16:creationId xmlns:a16="http://schemas.microsoft.com/office/drawing/2014/main" xmlns="" id="{00000000-0008-0000-2100-0000C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5" name="240 CuadroTexto">
          <a:extLst>
            <a:ext uri="{FF2B5EF4-FFF2-40B4-BE49-F238E27FC236}">
              <a16:creationId xmlns:a16="http://schemas.microsoft.com/office/drawing/2014/main" xmlns="" id="{00000000-0008-0000-2100-0000C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6" name="241 CuadroTexto">
          <a:extLst>
            <a:ext uri="{FF2B5EF4-FFF2-40B4-BE49-F238E27FC236}">
              <a16:creationId xmlns:a16="http://schemas.microsoft.com/office/drawing/2014/main" xmlns="" id="{00000000-0008-0000-2100-0000C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7" name="242 CuadroTexto">
          <a:extLst>
            <a:ext uri="{FF2B5EF4-FFF2-40B4-BE49-F238E27FC236}">
              <a16:creationId xmlns:a16="http://schemas.microsoft.com/office/drawing/2014/main" xmlns="" id="{00000000-0008-0000-2100-0000C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8" name="243 CuadroTexto">
          <a:extLst>
            <a:ext uri="{FF2B5EF4-FFF2-40B4-BE49-F238E27FC236}">
              <a16:creationId xmlns:a16="http://schemas.microsoft.com/office/drawing/2014/main" xmlns="" id="{00000000-0008-0000-2100-0000C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9" name="244 CuadroTexto">
          <a:extLst>
            <a:ext uri="{FF2B5EF4-FFF2-40B4-BE49-F238E27FC236}">
              <a16:creationId xmlns:a16="http://schemas.microsoft.com/office/drawing/2014/main" xmlns="" id="{00000000-0008-0000-2100-0000C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0" name="245 CuadroTexto">
          <a:extLst>
            <a:ext uri="{FF2B5EF4-FFF2-40B4-BE49-F238E27FC236}">
              <a16:creationId xmlns:a16="http://schemas.microsoft.com/office/drawing/2014/main" xmlns="" id="{00000000-0008-0000-2100-0000C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1" name="246 CuadroTexto">
          <a:extLst>
            <a:ext uri="{FF2B5EF4-FFF2-40B4-BE49-F238E27FC236}">
              <a16:creationId xmlns:a16="http://schemas.microsoft.com/office/drawing/2014/main" xmlns="" id="{00000000-0008-0000-2100-0000C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2" name="247 CuadroTexto">
          <a:extLst>
            <a:ext uri="{FF2B5EF4-FFF2-40B4-BE49-F238E27FC236}">
              <a16:creationId xmlns:a16="http://schemas.microsoft.com/office/drawing/2014/main" xmlns="" id="{00000000-0008-0000-2100-0000C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3" name="248 CuadroTexto">
          <a:extLst>
            <a:ext uri="{FF2B5EF4-FFF2-40B4-BE49-F238E27FC236}">
              <a16:creationId xmlns:a16="http://schemas.microsoft.com/office/drawing/2014/main" xmlns="" id="{00000000-0008-0000-2100-0000C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4" name="249 CuadroTexto">
          <a:extLst>
            <a:ext uri="{FF2B5EF4-FFF2-40B4-BE49-F238E27FC236}">
              <a16:creationId xmlns:a16="http://schemas.microsoft.com/office/drawing/2014/main" xmlns="" id="{00000000-0008-0000-2100-0000C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5" name="250 CuadroTexto">
          <a:extLst>
            <a:ext uri="{FF2B5EF4-FFF2-40B4-BE49-F238E27FC236}">
              <a16:creationId xmlns:a16="http://schemas.microsoft.com/office/drawing/2014/main" xmlns="" id="{00000000-0008-0000-2100-0000C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6" name="251 CuadroTexto">
          <a:extLst>
            <a:ext uri="{FF2B5EF4-FFF2-40B4-BE49-F238E27FC236}">
              <a16:creationId xmlns:a16="http://schemas.microsoft.com/office/drawing/2014/main" xmlns="" id="{00000000-0008-0000-2100-0000C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7" name="252 CuadroTexto">
          <a:extLst>
            <a:ext uri="{FF2B5EF4-FFF2-40B4-BE49-F238E27FC236}">
              <a16:creationId xmlns:a16="http://schemas.microsoft.com/office/drawing/2014/main" xmlns="" id="{00000000-0008-0000-2100-0000C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8" name="253 CuadroTexto">
          <a:extLst>
            <a:ext uri="{FF2B5EF4-FFF2-40B4-BE49-F238E27FC236}">
              <a16:creationId xmlns:a16="http://schemas.microsoft.com/office/drawing/2014/main" xmlns="" id="{00000000-0008-0000-2100-0000C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9" name="254 CuadroTexto">
          <a:extLst>
            <a:ext uri="{FF2B5EF4-FFF2-40B4-BE49-F238E27FC236}">
              <a16:creationId xmlns:a16="http://schemas.microsoft.com/office/drawing/2014/main" xmlns="" id="{00000000-0008-0000-2100-0000C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0" name="255 CuadroTexto">
          <a:extLst>
            <a:ext uri="{FF2B5EF4-FFF2-40B4-BE49-F238E27FC236}">
              <a16:creationId xmlns:a16="http://schemas.microsoft.com/office/drawing/2014/main" xmlns="" id="{00000000-0008-0000-2100-0000D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1" name="256 CuadroTexto">
          <a:extLst>
            <a:ext uri="{FF2B5EF4-FFF2-40B4-BE49-F238E27FC236}">
              <a16:creationId xmlns:a16="http://schemas.microsoft.com/office/drawing/2014/main" xmlns="" id="{00000000-0008-0000-2100-0000D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2" name="257 CuadroTexto">
          <a:extLst>
            <a:ext uri="{FF2B5EF4-FFF2-40B4-BE49-F238E27FC236}">
              <a16:creationId xmlns:a16="http://schemas.microsoft.com/office/drawing/2014/main" xmlns="" id="{00000000-0008-0000-2100-0000D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3" name="258 CuadroTexto">
          <a:extLst>
            <a:ext uri="{FF2B5EF4-FFF2-40B4-BE49-F238E27FC236}">
              <a16:creationId xmlns:a16="http://schemas.microsoft.com/office/drawing/2014/main" xmlns="" id="{00000000-0008-0000-2100-0000D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4" name="259 CuadroTexto">
          <a:extLst>
            <a:ext uri="{FF2B5EF4-FFF2-40B4-BE49-F238E27FC236}">
              <a16:creationId xmlns:a16="http://schemas.microsoft.com/office/drawing/2014/main" xmlns="" id="{00000000-0008-0000-2100-0000D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5" name="260 CuadroTexto">
          <a:extLst>
            <a:ext uri="{FF2B5EF4-FFF2-40B4-BE49-F238E27FC236}">
              <a16:creationId xmlns:a16="http://schemas.microsoft.com/office/drawing/2014/main" xmlns="" id="{00000000-0008-0000-2100-0000D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6" name="261 CuadroTexto">
          <a:extLst>
            <a:ext uri="{FF2B5EF4-FFF2-40B4-BE49-F238E27FC236}">
              <a16:creationId xmlns:a16="http://schemas.microsoft.com/office/drawing/2014/main" xmlns="" id="{00000000-0008-0000-2100-0000D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7" name="262 CuadroTexto">
          <a:extLst>
            <a:ext uri="{FF2B5EF4-FFF2-40B4-BE49-F238E27FC236}">
              <a16:creationId xmlns:a16="http://schemas.microsoft.com/office/drawing/2014/main" xmlns="" id="{00000000-0008-0000-2100-0000D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8" name="263 CuadroTexto">
          <a:extLst>
            <a:ext uri="{FF2B5EF4-FFF2-40B4-BE49-F238E27FC236}">
              <a16:creationId xmlns:a16="http://schemas.microsoft.com/office/drawing/2014/main" xmlns="" id="{00000000-0008-0000-2100-0000D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9" name="264 CuadroTexto">
          <a:extLst>
            <a:ext uri="{FF2B5EF4-FFF2-40B4-BE49-F238E27FC236}">
              <a16:creationId xmlns:a16="http://schemas.microsoft.com/office/drawing/2014/main" xmlns="" id="{00000000-0008-0000-2100-0000D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0" name="265 CuadroTexto">
          <a:extLst>
            <a:ext uri="{FF2B5EF4-FFF2-40B4-BE49-F238E27FC236}">
              <a16:creationId xmlns:a16="http://schemas.microsoft.com/office/drawing/2014/main" xmlns="" id="{00000000-0008-0000-2100-0000D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1" name="266 CuadroTexto">
          <a:extLst>
            <a:ext uri="{FF2B5EF4-FFF2-40B4-BE49-F238E27FC236}">
              <a16:creationId xmlns:a16="http://schemas.microsoft.com/office/drawing/2014/main" xmlns="" id="{00000000-0008-0000-2100-0000D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2" name="267 CuadroTexto">
          <a:extLst>
            <a:ext uri="{FF2B5EF4-FFF2-40B4-BE49-F238E27FC236}">
              <a16:creationId xmlns:a16="http://schemas.microsoft.com/office/drawing/2014/main" xmlns="" id="{00000000-0008-0000-2100-0000D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3" name="268 CuadroTexto">
          <a:extLst>
            <a:ext uri="{FF2B5EF4-FFF2-40B4-BE49-F238E27FC236}">
              <a16:creationId xmlns:a16="http://schemas.microsoft.com/office/drawing/2014/main" xmlns="" id="{00000000-0008-0000-2100-0000D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4" name="269 CuadroTexto">
          <a:extLst>
            <a:ext uri="{FF2B5EF4-FFF2-40B4-BE49-F238E27FC236}">
              <a16:creationId xmlns:a16="http://schemas.microsoft.com/office/drawing/2014/main" xmlns="" id="{00000000-0008-0000-2100-0000D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5" name="270 CuadroTexto">
          <a:extLst>
            <a:ext uri="{FF2B5EF4-FFF2-40B4-BE49-F238E27FC236}">
              <a16:creationId xmlns:a16="http://schemas.microsoft.com/office/drawing/2014/main" xmlns="" id="{00000000-0008-0000-2100-0000D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6" name="271 CuadroTexto">
          <a:extLst>
            <a:ext uri="{FF2B5EF4-FFF2-40B4-BE49-F238E27FC236}">
              <a16:creationId xmlns:a16="http://schemas.microsoft.com/office/drawing/2014/main" xmlns="" id="{00000000-0008-0000-2100-0000E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7" name="272 CuadroTexto">
          <a:extLst>
            <a:ext uri="{FF2B5EF4-FFF2-40B4-BE49-F238E27FC236}">
              <a16:creationId xmlns:a16="http://schemas.microsoft.com/office/drawing/2014/main" xmlns="" id="{00000000-0008-0000-2100-0000E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8" name="273 CuadroTexto">
          <a:extLst>
            <a:ext uri="{FF2B5EF4-FFF2-40B4-BE49-F238E27FC236}">
              <a16:creationId xmlns:a16="http://schemas.microsoft.com/office/drawing/2014/main" xmlns="" id="{00000000-0008-0000-2100-0000E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9" name="274 CuadroTexto">
          <a:extLst>
            <a:ext uri="{FF2B5EF4-FFF2-40B4-BE49-F238E27FC236}">
              <a16:creationId xmlns:a16="http://schemas.microsoft.com/office/drawing/2014/main" xmlns="" id="{00000000-0008-0000-2100-0000E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0" name="275 CuadroTexto">
          <a:extLst>
            <a:ext uri="{FF2B5EF4-FFF2-40B4-BE49-F238E27FC236}">
              <a16:creationId xmlns:a16="http://schemas.microsoft.com/office/drawing/2014/main" xmlns="" id="{00000000-0008-0000-2100-0000E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1" name="276 CuadroTexto">
          <a:extLst>
            <a:ext uri="{FF2B5EF4-FFF2-40B4-BE49-F238E27FC236}">
              <a16:creationId xmlns:a16="http://schemas.microsoft.com/office/drawing/2014/main" xmlns="" id="{00000000-0008-0000-2100-0000E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2" name="277 CuadroTexto">
          <a:extLst>
            <a:ext uri="{FF2B5EF4-FFF2-40B4-BE49-F238E27FC236}">
              <a16:creationId xmlns:a16="http://schemas.microsoft.com/office/drawing/2014/main" xmlns="" id="{00000000-0008-0000-2100-0000E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3" name="278 CuadroTexto">
          <a:extLst>
            <a:ext uri="{FF2B5EF4-FFF2-40B4-BE49-F238E27FC236}">
              <a16:creationId xmlns:a16="http://schemas.microsoft.com/office/drawing/2014/main" xmlns="" id="{00000000-0008-0000-2100-0000E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4" name="279 CuadroTexto">
          <a:extLst>
            <a:ext uri="{FF2B5EF4-FFF2-40B4-BE49-F238E27FC236}">
              <a16:creationId xmlns:a16="http://schemas.microsoft.com/office/drawing/2014/main" xmlns="" id="{00000000-0008-0000-2100-0000E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5" name="280 CuadroTexto">
          <a:extLst>
            <a:ext uri="{FF2B5EF4-FFF2-40B4-BE49-F238E27FC236}">
              <a16:creationId xmlns:a16="http://schemas.microsoft.com/office/drawing/2014/main" xmlns="" id="{00000000-0008-0000-2100-0000E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6" name="281 CuadroTexto">
          <a:extLst>
            <a:ext uri="{FF2B5EF4-FFF2-40B4-BE49-F238E27FC236}">
              <a16:creationId xmlns:a16="http://schemas.microsoft.com/office/drawing/2014/main" xmlns="" id="{00000000-0008-0000-2100-0000EA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7" name="282 CuadroTexto">
          <a:extLst>
            <a:ext uri="{FF2B5EF4-FFF2-40B4-BE49-F238E27FC236}">
              <a16:creationId xmlns:a16="http://schemas.microsoft.com/office/drawing/2014/main" xmlns="" id="{00000000-0008-0000-2100-0000EB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8" name="283 CuadroTexto">
          <a:extLst>
            <a:ext uri="{FF2B5EF4-FFF2-40B4-BE49-F238E27FC236}">
              <a16:creationId xmlns:a16="http://schemas.microsoft.com/office/drawing/2014/main" xmlns="" id="{00000000-0008-0000-2100-0000EC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9" name="284 CuadroTexto">
          <a:extLst>
            <a:ext uri="{FF2B5EF4-FFF2-40B4-BE49-F238E27FC236}">
              <a16:creationId xmlns:a16="http://schemas.microsoft.com/office/drawing/2014/main" xmlns="" id="{00000000-0008-0000-2100-0000ED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0" name="285 CuadroTexto">
          <a:extLst>
            <a:ext uri="{FF2B5EF4-FFF2-40B4-BE49-F238E27FC236}">
              <a16:creationId xmlns:a16="http://schemas.microsoft.com/office/drawing/2014/main" xmlns="" id="{00000000-0008-0000-2100-0000EE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1" name="286 CuadroTexto">
          <a:extLst>
            <a:ext uri="{FF2B5EF4-FFF2-40B4-BE49-F238E27FC236}">
              <a16:creationId xmlns:a16="http://schemas.microsoft.com/office/drawing/2014/main" xmlns="" id="{00000000-0008-0000-2100-0000EF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2" name="287 CuadroTexto">
          <a:extLst>
            <a:ext uri="{FF2B5EF4-FFF2-40B4-BE49-F238E27FC236}">
              <a16:creationId xmlns:a16="http://schemas.microsoft.com/office/drawing/2014/main" xmlns="" id="{00000000-0008-0000-2100-0000F0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3" name="288 CuadroTexto">
          <a:extLst>
            <a:ext uri="{FF2B5EF4-FFF2-40B4-BE49-F238E27FC236}">
              <a16:creationId xmlns:a16="http://schemas.microsoft.com/office/drawing/2014/main" xmlns="" id="{00000000-0008-0000-2100-0000F1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4" name="289 CuadroTexto">
          <a:extLst>
            <a:ext uri="{FF2B5EF4-FFF2-40B4-BE49-F238E27FC236}">
              <a16:creationId xmlns:a16="http://schemas.microsoft.com/office/drawing/2014/main" xmlns="" id="{00000000-0008-0000-2100-0000F2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5" name="290 CuadroTexto">
          <a:extLst>
            <a:ext uri="{FF2B5EF4-FFF2-40B4-BE49-F238E27FC236}">
              <a16:creationId xmlns:a16="http://schemas.microsoft.com/office/drawing/2014/main" xmlns="" id="{00000000-0008-0000-2100-0000F3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6" name="291 CuadroTexto">
          <a:extLst>
            <a:ext uri="{FF2B5EF4-FFF2-40B4-BE49-F238E27FC236}">
              <a16:creationId xmlns:a16="http://schemas.microsoft.com/office/drawing/2014/main" xmlns="" id="{00000000-0008-0000-2100-0000F4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7" name="292 CuadroTexto">
          <a:extLst>
            <a:ext uri="{FF2B5EF4-FFF2-40B4-BE49-F238E27FC236}">
              <a16:creationId xmlns:a16="http://schemas.microsoft.com/office/drawing/2014/main" xmlns="" id="{00000000-0008-0000-2100-0000F5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8" name="293 CuadroTexto">
          <a:extLst>
            <a:ext uri="{FF2B5EF4-FFF2-40B4-BE49-F238E27FC236}">
              <a16:creationId xmlns:a16="http://schemas.microsoft.com/office/drawing/2014/main" xmlns="" id="{00000000-0008-0000-2100-0000F6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9" name="294 CuadroTexto">
          <a:extLst>
            <a:ext uri="{FF2B5EF4-FFF2-40B4-BE49-F238E27FC236}">
              <a16:creationId xmlns:a16="http://schemas.microsoft.com/office/drawing/2014/main" xmlns="" id="{00000000-0008-0000-2100-0000F7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40" name="295 CuadroTexto">
          <a:extLst>
            <a:ext uri="{FF2B5EF4-FFF2-40B4-BE49-F238E27FC236}">
              <a16:creationId xmlns:a16="http://schemas.microsoft.com/office/drawing/2014/main" xmlns="" id="{00000000-0008-0000-2100-0000F8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41" name="296 CuadroTexto">
          <a:extLst>
            <a:ext uri="{FF2B5EF4-FFF2-40B4-BE49-F238E27FC236}">
              <a16:creationId xmlns:a16="http://schemas.microsoft.com/office/drawing/2014/main" xmlns="" id="{00000000-0008-0000-2100-0000F907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2" name="17 CuadroTexto">
          <a:extLst>
            <a:ext uri="{FF2B5EF4-FFF2-40B4-BE49-F238E27FC236}">
              <a16:creationId xmlns:a16="http://schemas.microsoft.com/office/drawing/2014/main" xmlns="" id="{00000000-0008-0000-2100-0000FA07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3" name="90 CuadroTexto">
          <a:extLst>
            <a:ext uri="{FF2B5EF4-FFF2-40B4-BE49-F238E27FC236}">
              <a16:creationId xmlns:a16="http://schemas.microsoft.com/office/drawing/2014/main" xmlns="" id="{00000000-0008-0000-2100-0000FB07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4" name="91 CuadroTexto">
          <a:extLst>
            <a:ext uri="{FF2B5EF4-FFF2-40B4-BE49-F238E27FC236}">
              <a16:creationId xmlns:a16="http://schemas.microsoft.com/office/drawing/2014/main" xmlns="" id="{00000000-0008-0000-2100-0000FC07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5" name="92 CuadroTexto">
          <a:extLst>
            <a:ext uri="{FF2B5EF4-FFF2-40B4-BE49-F238E27FC236}">
              <a16:creationId xmlns:a16="http://schemas.microsoft.com/office/drawing/2014/main" xmlns="" id="{00000000-0008-0000-2100-0000FD07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6" name="93 CuadroTexto">
          <a:extLst>
            <a:ext uri="{FF2B5EF4-FFF2-40B4-BE49-F238E27FC236}">
              <a16:creationId xmlns:a16="http://schemas.microsoft.com/office/drawing/2014/main" xmlns="" id="{00000000-0008-0000-2100-0000FE07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7" name="94 CuadroTexto">
          <a:extLst>
            <a:ext uri="{FF2B5EF4-FFF2-40B4-BE49-F238E27FC236}">
              <a16:creationId xmlns:a16="http://schemas.microsoft.com/office/drawing/2014/main" xmlns="" id="{00000000-0008-0000-2100-0000FF07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8" name="95 CuadroTexto">
          <a:extLst>
            <a:ext uri="{FF2B5EF4-FFF2-40B4-BE49-F238E27FC236}">
              <a16:creationId xmlns:a16="http://schemas.microsoft.com/office/drawing/2014/main" xmlns="" id="{00000000-0008-0000-2100-000000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9" name="96 CuadroTexto">
          <a:extLst>
            <a:ext uri="{FF2B5EF4-FFF2-40B4-BE49-F238E27FC236}">
              <a16:creationId xmlns:a16="http://schemas.microsoft.com/office/drawing/2014/main" xmlns="" id="{00000000-0008-0000-2100-000001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0" name="97 CuadroTexto">
          <a:extLst>
            <a:ext uri="{FF2B5EF4-FFF2-40B4-BE49-F238E27FC236}">
              <a16:creationId xmlns:a16="http://schemas.microsoft.com/office/drawing/2014/main" xmlns="" id="{00000000-0008-0000-2100-000002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1" name="98 CuadroTexto">
          <a:extLst>
            <a:ext uri="{FF2B5EF4-FFF2-40B4-BE49-F238E27FC236}">
              <a16:creationId xmlns:a16="http://schemas.microsoft.com/office/drawing/2014/main" xmlns="" id="{00000000-0008-0000-2100-000003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2" name="99 CuadroTexto">
          <a:extLst>
            <a:ext uri="{FF2B5EF4-FFF2-40B4-BE49-F238E27FC236}">
              <a16:creationId xmlns:a16="http://schemas.microsoft.com/office/drawing/2014/main" xmlns="" id="{00000000-0008-0000-2100-000004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3" name="100 CuadroTexto">
          <a:extLst>
            <a:ext uri="{FF2B5EF4-FFF2-40B4-BE49-F238E27FC236}">
              <a16:creationId xmlns:a16="http://schemas.microsoft.com/office/drawing/2014/main" xmlns="" id="{00000000-0008-0000-2100-000005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4" name="101 CuadroTexto">
          <a:extLst>
            <a:ext uri="{FF2B5EF4-FFF2-40B4-BE49-F238E27FC236}">
              <a16:creationId xmlns:a16="http://schemas.microsoft.com/office/drawing/2014/main" xmlns="" id="{00000000-0008-0000-2100-000006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5" name="118 CuadroTexto">
          <a:extLst>
            <a:ext uri="{FF2B5EF4-FFF2-40B4-BE49-F238E27FC236}">
              <a16:creationId xmlns:a16="http://schemas.microsoft.com/office/drawing/2014/main" xmlns="" id="{00000000-0008-0000-2100-000007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6" name="119 CuadroTexto">
          <a:extLst>
            <a:ext uri="{FF2B5EF4-FFF2-40B4-BE49-F238E27FC236}">
              <a16:creationId xmlns:a16="http://schemas.microsoft.com/office/drawing/2014/main" xmlns="" id="{00000000-0008-0000-2100-000008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7" name="120 CuadroTexto">
          <a:extLst>
            <a:ext uri="{FF2B5EF4-FFF2-40B4-BE49-F238E27FC236}">
              <a16:creationId xmlns:a16="http://schemas.microsoft.com/office/drawing/2014/main" xmlns="" id="{00000000-0008-0000-2100-000009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8" name="121 CuadroTexto">
          <a:extLst>
            <a:ext uri="{FF2B5EF4-FFF2-40B4-BE49-F238E27FC236}">
              <a16:creationId xmlns:a16="http://schemas.microsoft.com/office/drawing/2014/main" xmlns="" id="{00000000-0008-0000-2100-00000A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9" name="122 CuadroTexto">
          <a:extLst>
            <a:ext uri="{FF2B5EF4-FFF2-40B4-BE49-F238E27FC236}">
              <a16:creationId xmlns:a16="http://schemas.microsoft.com/office/drawing/2014/main" xmlns="" id="{00000000-0008-0000-2100-00000B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0" name="123 CuadroTexto">
          <a:extLst>
            <a:ext uri="{FF2B5EF4-FFF2-40B4-BE49-F238E27FC236}">
              <a16:creationId xmlns:a16="http://schemas.microsoft.com/office/drawing/2014/main" xmlns="" id="{00000000-0008-0000-2100-00000C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1" name="124 CuadroTexto">
          <a:extLst>
            <a:ext uri="{FF2B5EF4-FFF2-40B4-BE49-F238E27FC236}">
              <a16:creationId xmlns:a16="http://schemas.microsoft.com/office/drawing/2014/main" xmlns="" id="{00000000-0008-0000-2100-00000D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2" name="125 CuadroTexto">
          <a:extLst>
            <a:ext uri="{FF2B5EF4-FFF2-40B4-BE49-F238E27FC236}">
              <a16:creationId xmlns:a16="http://schemas.microsoft.com/office/drawing/2014/main" xmlns="" id="{00000000-0008-0000-2100-00000E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3" name="143 CuadroTexto">
          <a:extLst>
            <a:ext uri="{FF2B5EF4-FFF2-40B4-BE49-F238E27FC236}">
              <a16:creationId xmlns:a16="http://schemas.microsoft.com/office/drawing/2014/main" xmlns="" id="{00000000-0008-0000-2100-00000F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4" name="144 CuadroTexto">
          <a:extLst>
            <a:ext uri="{FF2B5EF4-FFF2-40B4-BE49-F238E27FC236}">
              <a16:creationId xmlns:a16="http://schemas.microsoft.com/office/drawing/2014/main" xmlns="" id="{00000000-0008-0000-2100-000010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5" name="145 CuadroTexto">
          <a:extLst>
            <a:ext uri="{FF2B5EF4-FFF2-40B4-BE49-F238E27FC236}">
              <a16:creationId xmlns:a16="http://schemas.microsoft.com/office/drawing/2014/main" xmlns="" id="{00000000-0008-0000-2100-000011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6" name="146 CuadroTexto">
          <a:extLst>
            <a:ext uri="{FF2B5EF4-FFF2-40B4-BE49-F238E27FC236}">
              <a16:creationId xmlns:a16="http://schemas.microsoft.com/office/drawing/2014/main" xmlns="" id="{00000000-0008-0000-2100-000012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7" name="147 CuadroTexto">
          <a:extLst>
            <a:ext uri="{FF2B5EF4-FFF2-40B4-BE49-F238E27FC236}">
              <a16:creationId xmlns:a16="http://schemas.microsoft.com/office/drawing/2014/main" xmlns="" id="{00000000-0008-0000-2100-000013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8" name="148 CuadroTexto">
          <a:extLst>
            <a:ext uri="{FF2B5EF4-FFF2-40B4-BE49-F238E27FC236}">
              <a16:creationId xmlns:a16="http://schemas.microsoft.com/office/drawing/2014/main" xmlns="" id="{00000000-0008-0000-2100-000014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9" name="149 CuadroTexto">
          <a:extLst>
            <a:ext uri="{FF2B5EF4-FFF2-40B4-BE49-F238E27FC236}">
              <a16:creationId xmlns:a16="http://schemas.microsoft.com/office/drawing/2014/main" xmlns="" id="{00000000-0008-0000-2100-000015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0" name="150 CuadroTexto">
          <a:extLst>
            <a:ext uri="{FF2B5EF4-FFF2-40B4-BE49-F238E27FC236}">
              <a16:creationId xmlns:a16="http://schemas.microsoft.com/office/drawing/2014/main" xmlns="" id="{00000000-0008-0000-2100-000016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1" name="151 CuadroTexto">
          <a:extLst>
            <a:ext uri="{FF2B5EF4-FFF2-40B4-BE49-F238E27FC236}">
              <a16:creationId xmlns:a16="http://schemas.microsoft.com/office/drawing/2014/main" xmlns="" id="{00000000-0008-0000-2100-000017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2" name="152 CuadroTexto">
          <a:extLst>
            <a:ext uri="{FF2B5EF4-FFF2-40B4-BE49-F238E27FC236}">
              <a16:creationId xmlns:a16="http://schemas.microsoft.com/office/drawing/2014/main" xmlns="" id="{00000000-0008-0000-2100-000018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3" name="153 CuadroTexto">
          <a:extLst>
            <a:ext uri="{FF2B5EF4-FFF2-40B4-BE49-F238E27FC236}">
              <a16:creationId xmlns:a16="http://schemas.microsoft.com/office/drawing/2014/main" xmlns="" id="{00000000-0008-0000-2100-000019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4" name="154 CuadroTexto">
          <a:extLst>
            <a:ext uri="{FF2B5EF4-FFF2-40B4-BE49-F238E27FC236}">
              <a16:creationId xmlns:a16="http://schemas.microsoft.com/office/drawing/2014/main" xmlns="" id="{00000000-0008-0000-2100-00001A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5" name="155 CuadroTexto">
          <a:extLst>
            <a:ext uri="{FF2B5EF4-FFF2-40B4-BE49-F238E27FC236}">
              <a16:creationId xmlns:a16="http://schemas.microsoft.com/office/drawing/2014/main" xmlns="" id="{00000000-0008-0000-2100-00001B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6" name="156 CuadroTexto">
          <a:extLst>
            <a:ext uri="{FF2B5EF4-FFF2-40B4-BE49-F238E27FC236}">
              <a16:creationId xmlns:a16="http://schemas.microsoft.com/office/drawing/2014/main" xmlns="" id="{00000000-0008-0000-2100-00001C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7" name="157 CuadroTexto">
          <a:extLst>
            <a:ext uri="{FF2B5EF4-FFF2-40B4-BE49-F238E27FC236}">
              <a16:creationId xmlns:a16="http://schemas.microsoft.com/office/drawing/2014/main" xmlns="" id="{00000000-0008-0000-2100-00001D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8" name="158 CuadroTexto">
          <a:extLst>
            <a:ext uri="{FF2B5EF4-FFF2-40B4-BE49-F238E27FC236}">
              <a16:creationId xmlns:a16="http://schemas.microsoft.com/office/drawing/2014/main" xmlns="" id="{00000000-0008-0000-2100-00001E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9" name="159 CuadroTexto">
          <a:extLst>
            <a:ext uri="{FF2B5EF4-FFF2-40B4-BE49-F238E27FC236}">
              <a16:creationId xmlns:a16="http://schemas.microsoft.com/office/drawing/2014/main" xmlns="" id="{00000000-0008-0000-2100-00001F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0" name="160 CuadroTexto">
          <a:extLst>
            <a:ext uri="{FF2B5EF4-FFF2-40B4-BE49-F238E27FC236}">
              <a16:creationId xmlns:a16="http://schemas.microsoft.com/office/drawing/2014/main" xmlns="" id="{00000000-0008-0000-2100-000020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1" name="161 CuadroTexto">
          <a:extLst>
            <a:ext uri="{FF2B5EF4-FFF2-40B4-BE49-F238E27FC236}">
              <a16:creationId xmlns:a16="http://schemas.microsoft.com/office/drawing/2014/main" xmlns="" id="{00000000-0008-0000-2100-000021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2" name="162 CuadroTexto">
          <a:extLst>
            <a:ext uri="{FF2B5EF4-FFF2-40B4-BE49-F238E27FC236}">
              <a16:creationId xmlns:a16="http://schemas.microsoft.com/office/drawing/2014/main" xmlns="" id="{00000000-0008-0000-2100-000022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3" name="163 CuadroTexto">
          <a:extLst>
            <a:ext uri="{FF2B5EF4-FFF2-40B4-BE49-F238E27FC236}">
              <a16:creationId xmlns:a16="http://schemas.microsoft.com/office/drawing/2014/main" xmlns="" id="{00000000-0008-0000-2100-000023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4" name="164 CuadroTexto">
          <a:extLst>
            <a:ext uri="{FF2B5EF4-FFF2-40B4-BE49-F238E27FC236}">
              <a16:creationId xmlns:a16="http://schemas.microsoft.com/office/drawing/2014/main" xmlns="" id="{00000000-0008-0000-2100-000024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5" name="165 CuadroTexto">
          <a:extLst>
            <a:ext uri="{FF2B5EF4-FFF2-40B4-BE49-F238E27FC236}">
              <a16:creationId xmlns:a16="http://schemas.microsoft.com/office/drawing/2014/main" xmlns="" id="{00000000-0008-0000-2100-000025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6" name="166 CuadroTexto">
          <a:extLst>
            <a:ext uri="{FF2B5EF4-FFF2-40B4-BE49-F238E27FC236}">
              <a16:creationId xmlns:a16="http://schemas.microsoft.com/office/drawing/2014/main" xmlns="" id="{00000000-0008-0000-2100-000026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7" name="167 CuadroTexto">
          <a:extLst>
            <a:ext uri="{FF2B5EF4-FFF2-40B4-BE49-F238E27FC236}">
              <a16:creationId xmlns:a16="http://schemas.microsoft.com/office/drawing/2014/main" xmlns="" id="{00000000-0008-0000-2100-000027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8" name="168 CuadroTexto">
          <a:extLst>
            <a:ext uri="{FF2B5EF4-FFF2-40B4-BE49-F238E27FC236}">
              <a16:creationId xmlns:a16="http://schemas.microsoft.com/office/drawing/2014/main" xmlns="" id="{00000000-0008-0000-2100-000028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9" name="169 CuadroTexto">
          <a:extLst>
            <a:ext uri="{FF2B5EF4-FFF2-40B4-BE49-F238E27FC236}">
              <a16:creationId xmlns:a16="http://schemas.microsoft.com/office/drawing/2014/main" xmlns="" id="{00000000-0008-0000-2100-000029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0" name="170 CuadroTexto">
          <a:extLst>
            <a:ext uri="{FF2B5EF4-FFF2-40B4-BE49-F238E27FC236}">
              <a16:creationId xmlns:a16="http://schemas.microsoft.com/office/drawing/2014/main" xmlns="" id="{00000000-0008-0000-2100-00002A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1" name="171 CuadroTexto">
          <a:extLst>
            <a:ext uri="{FF2B5EF4-FFF2-40B4-BE49-F238E27FC236}">
              <a16:creationId xmlns:a16="http://schemas.microsoft.com/office/drawing/2014/main" xmlns="" id="{00000000-0008-0000-2100-00002B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2" name="172 CuadroTexto">
          <a:extLst>
            <a:ext uri="{FF2B5EF4-FFF2-40B4-BE49-F238E27FC236}">
              <a16:creationId xmlns:a16="http://schemas.microsoft.com/office/drawing/2014/main" xmlns="" id="{00000000-0008-0000-2100-00002C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3" name="173 CuadroTexto">
          <a:extLst>
            <a:ext uri="{FF2B5EF4-FFF2-40B4-BE49-F238E27FC236}">
              <a16:creationId xmlns:a16="http://schemas.microsoft.com/office/drawing/2014/main" xmlns="" id="{00000000-0008-0000-2100-00002D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4" name="174 CuadroTexto">
          <a:extLst>
            <a:ext uri="{FF2B5EF4-FFF2-40B4-BE49-F238E27FC236}">
              <a16:creationId xmlns:a16="http://schemas.microsoft.com/office/drawing/2014/main" xmlns="" id="{00000000-0008-0000-2100-00002E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5" name="175 CuadroTexto">
          <a:extLst>
            <a:ext uri="{FF2B5EF4-FFF2-40B4-BE49-F238E27FC236}">
              <a16:creationId xmlns:a16="http://schemas.microsoft.com/office/drawing/2014/main" xmlns="" id="{00000000-0008-0000-2100-00002F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6" name="176 CuadroTexto">
          <a:extLst>
            <a:ext uri="{FF2B5EF4-FFF2-40B4-BE49-F238E27FC236}">
              <a16:creationId xmlns:a16="http://schemas.microsoft.com/office/drawing/2014/main" xmlns="" id="{00000000-0008-0000-2100-000030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7" name="177 CuadroTexto">
          <a:extLst>
            <a:ext uri="{FF2B5EF4-FFF2-40B4-BE49-F238E27FC236}">
              <a16:creationId xmlns:a16="http://schemas.microsoft.com/office/drawing/2014/main" xmlns="" id="{00000000-0008-0000-2100-000031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8" name="178 CuadroTexto">
          <a:extLst>
            <a:ext uri="{FF2B5EF4-FFF2-40B4-BE49-F238E27FC236}">
              <a16:creationId xmlns:a16="http://schemas.microsoft.com/office/drawing/2014/main" xmlns="" id="{00000000-0008-0000-2100-000032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9" name="179 CuadroTexto">
          <a:extLst>
            <a:ext uri="{FF2B5EF4-FFF2-40B4-BE49-F238E27FC236}">
              <a16:creationId xmlns:a16="http://schemas.microsoft.com/office/drawing/2014/main" xmlns="" id="{00000000-0008-0000-2100-000033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0" name="180 CuadroTexto">
          <a:extLst>
            <a:ext uri="{FF2B5EF4-FFF2-40B4-BE49-F238E27FC236}">
              <a16:creationId xmlns:a16="http://schemas.microsoft.com/office/drawing/2014/main" xmlns="" id="{00000000-0008-0000-2100-000034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1" name="181 CuadroTexto">
          <a:extLst>
            <a:ext uri="{FF2B5EF4-FFF2-40B4-BE49-F238E27FC236}">
              <a16:creationId xmlns:a16="http://schemas.microsoft.com/office/drawing/2014/main" xmlns="" id="{00000000-0008-0000-2100-000035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2" name="182 CuadroTexto">
          <a:extLst>
            <a:ext uri="{FF2B5EF4-FFF2-40B4-BE49-F238E27FC236}">
              <a16:creationId xmlns:a16="http://schemas.microsoft.com/office/drawing/2014/main" xmlns="" id="{00000000-0008-0000-2100-000036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3" name="183 CuadroTexto">
          <a:extLst>
            <a:ext uri="{FF2B5EF4-FFF2-40B4-BE49-F238E27FC236}">
              <a16:creationId xmlns:a16="http://schemas.microsoft.com/office/drawing/2014/main" xmlns="" id="{00000000-0008-0000-2100-000037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4" name="184 CuadroTexto">
          <a:extLst>
            <a:ext uri="{FF2B5EF4-FFF2-40B4-BE49-F238E27FC236}">
              <a16:creationId xmlns:a16="http://schemas.microsoft.com/office/drawing/2014/main" xmlns="" id="{00000000-0008-0000-2100-000038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5" name="185 CuadroTexto">
          <a:extLst>
            <a:ext uri="{FF2B5EF4-FFF2-40B4-BE49-F238E27FC236}">
              <a16:creationId xmlns:a16="http://schemas.microsoft.com/office/drawing/2014/main" xmlns="" id="{00000000-0008-0000-2100-000039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6" name="186 CuadroTexto">
          <a:extLst>
            <a:ext uri="{FF2B5EF4-FFF2-40B4-BE49-F238E27FC236}">
              <a16:creationId xmlns:a16="http://schemas.microsoft.com/office/drawing/2014/main" xmlns="" id="{00000000-0008-0000-2100-00003A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7" name="187 CuadroTexto">
          <a:extLst>
            <a:ext uri="{FF2B5EF4-FFF2-40B4-BE49-F238E27FC236}">
              <a16:creationId xmlns:a16="http://schemas.microsoft.com/office/drawing/2014/main" xmlns="" id="{00000000-0008-0000-2100-00003B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8" name="188 CuadroTexto">
          <a:extLst>
            <a:ext uri="{FF2B5EF4-FFF2-40B4-BE49-F238E27FC236}">
              <a16:creationId xmlns:a16="http://schemas.microsoft.com/office/drawing/2014/main" xmlns="" id="{00000000-0008-0000-2100-00003C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9" name="189 CuadroTexto">
          <a:extLst>
            <a:ext uri="{FF2B5EF4-FFF2-40B4-BE49-F238E27FC236}">
              <a16:creationId xmlns:a16="http://schemas.microsoft.com/office/drawing/2014/main" xmlns="" id="{00000000-0008-0000-2100-00003D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0" name="190 CuadroTexto">
          <a:extLst>
            <a:ext uri="{FF2B5EF4-FFF2-40B4-BE49-F238E27FC236}">
              <a16:creationId xmlns:a16="http://schemas.microsoft.com/office/drawing/2014/main" xmlns="" id="{00000000-0008-0000-2100-00003E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1" name="191 CuadroTexto">
          <a:extLst>
            <a:ext uri="{FF2B5EF4-FFF2-40B4-BE49-F238E27FC236}">
              <a16:creationId xmlns:a16="http://schemas.microsoft.com/office/drawing/2014/main" xmlns="" id="{00000000-0008-0000-2100-00003F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2" name="192 CuadroTexto">
          <a:extLst>
            <a:ext uri="{FF2B5EF4-FFF2-40B4-BE49-F238E27FC236}">
              <a16:creationId xmlns:a16="http://schemas.microsoft.com/office/drawing/2014/main" xmlns="" id="{00000000-0008-0000-2100-000040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3" name="193 CuadroTexto">
          <a:extLst>
            <a:ext uri="{FF2B5EF4-FFF2-40B4-BE49-F238E27FC236}">
              <a16:creationId xmlns:a16="http://schemas.microsoft.com/office/drawing/2014/main" xmlns="" id="{00000000-0008-0000-2100-000041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4" name="194 CuadroTexto">
          <a:extLst>
            <a:ext uri="{FF2B5EF4-FFF2-40B4-BE49-F238E27FC236}">
              <a16:creationId xmlns:a16="http://schemas.microsoft.com/office/drawing/2014/main" xmlns="" id="{00000000-0008-0000-2100-000042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5" name="195 CuadroTexto">
          <a:extLst>
            <a:ext uri="{FF2B5EF4-FFF2-40B4-BE49-F238E27FC236}">
              <a16:creationId xmlns:a16="http://schemas.microsoft.com/office/drawing/2014/main" xmlns="" id="{00000000-0008-0000-2100-000043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6" name="196 CuadroTexto">
          <a:extLst>
            <a:ext uri="{FF2B5EF4-FFF2-40B4-BE49-F238E27FC236}">
              <a16:creationId xmlns:a16="http://schemas.microsoft.com/office/drawing/2014/main" xmlns="" id="{00000000-0008-0000-2100-000044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7" name="197 CuadroTexto">
          <a:extLst>
            <a:ext uri="{FF2B5EF4-FFF2-40B4-BE49-F238E27FC236}">
              <a16:creationId xmlns:a16="http://schemas.microsoft.com/office/drawing/2014/main" xmlns="" id="{00000000-0008-0000-2100-000045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8" name="198 CuadroTexto">
          <a:extLst>
            <a:ext uri="{FF2B5EF4-FFF2-40B4-BE49-F238E27FC236}">
              <a16:creationId xmlns:a16="http://schemas.microsoft.com/office/drawing/2014/main" xmlns="" id="{00000000-0008-0000-2100-000046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9" name="199 CuadroTexto">
          <a:extLst>
            <a:ext uri="{FF2B5EF4-FFF2-40B4-BE49-F238E27FC236}">
              <a16:creationId xmlns:a16="http://schemas.microsoft.com/office/drawing/2014/main" xmlns="" id="{00000000-0008-0000-2100-000047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0" name="200 CuadroTexto">
          <a:extLst>
            <a:ext uri="{FF2B5EF4-FFF2-40B4-BE49-F238E27FC236}">
              <a16:creationId xmlns:a16="http://schemas.microsoft.com/office/drawing/2014/main" xmlns="" id="{00000000-0008-0000-2100-000048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1" name="201 CuadroTexto">
          <a:extLst>
            <a:ext uri="{FF2B5EF4-FFF2-40B4-BE49-F238E27FC236}">
              <a16:creationId xmlns:a16="http://schemas.microsoft.com/office/drawing/2014/main" xmlns="" id="{00000000-0008-0000-2100-000049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2" name="202 CuadroTexto">
          <a:extLst>
            <a:ext uri="{FF2B5EF4-FFF2-40B4-BE49-F238E27FC236}">
              <a16:creationId xmlns:a16="http://schemas.microsoft.com/office/drawing/2014/main" xmlns="" id="{00000000-0008-0000-2100-00004A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3" name="203 CuadroTexto">
          <a:extLst>
            <a:ext uri="{FF2B5EF4-FFF2-40B4-BE49-F238E27FC236}">
              <a16:creationId xmlns:a16="http://schemas.microsoft.com/office/drawing/2014/main" xmlns="" id="{00000000-0008-0000-2100-00004B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4" name="204 CuadroTexto">
          <a:extLst>
            <a:ext uri="{FF2B5EF4-FFF2-40B4-BE49-F238E27FC236}">
              <a16:creationId xmlns:a16="http://schemas.microsoft.com/office/drawing/2014/main" xmlns="" id="{00000000-0008-0000-2100-00004C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5" name="205 CuadroTexto">
          <a:extLst>
            <a:ext uri="{FF2B5EF4-FFF2-40B4-BE49-F238E27FC236}">
              <a16:creationId xmlns:a16="http://schemas.microsoft.com/office/drawing/2014/main" xmlns="" id="{00000000-0008-0000-2100-00004D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6" name="206 CuadroTexto">
          <a:extLst>
            <a:ext uri="{FF2B5EF4-FFF2-40B4-BE49-F238E27FC236}">
              <a16:creationId xmlns:a16="http://schemas.microsoft.com/office/drawing/2014/main" xmlns="" id="{00000000-0008-0000-2100-00004E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7" name="207 CuadroTexto">
          <a:extLst>
            <a:ext uri="{FF2B5EF4-FFF2-40B4-BE49-F238E27FC236}">
              <a16:creationId xmlns:a16="http://schemas.microsoft.com/office/drawing/2014/main" xmlns="" id="{00000000-0008-0000-2100-00004F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8" name="208 CuadroTexto">
          <a:extLst>
            <a:ext uri="{FF2B5EF4-FFF2-40B4-BE49-F238E27FC236}">
              <a16:creationId xmlns:a16="http://schemas.microsoft.com/office/drawing/2014/main" xmlns="" id="{00000000-0008-0000-2100-000050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9" name="209 CuadroTexto">
          <a:extLst>
            <a:ext uri="{FF2B5EF4-FFF2-40B4-BE49-F238E27FC236}">
              <a16:creationId xmlns:a16="http://schemas.microsoft.com/office/drawing/2014/main" xmlns="" id="{00000000-0008-0000-2100-000051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0" name="210 CuadroTexto">
          <a:extLst>
            <a:ext uri="{FF2B5EF4-FFF2-40B4-BE49-F238E27FC236}">
              <a16:creationId xmlns:a16="http://schemas.microsoft.com/office/drawing/2014/main" xmlns="" id="{00000000-0008-0000-2100-000052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1" name="211 CuadroTexto">
          <a:extLst>
            <a:ext uri="{FF2B5EF4-FFF2-40B4-BE49-F238E27FC236}">
              <a16:creationId xmlns:a16="http://schemas.microsoft.com/office/drawing/2014/main" xmlns="" id="{00000000-0008-0000-2100-000053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2" name="212 CuadroTexto">
          <a:extLst>
            <a:ext uri="{FF2B5EF4-FFF2-40B4-BE49-F238E27FC236}">
              <a16:creationId xmlns:a16="http://schemas.microsoft.com/office/drawing/2014/main" xmlns="" id="{00000000-0008-0000-2100-000054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3" name="213 CuadroTexto">
          <a:extLst>
            <a:ext uri="{FF2B5EF4-FFF2-40B4-BE49-F238E27FC236}">
              <a16:creationId xmlns:a16="http://schemas.microsoft.com/office/drawing/2014/main" xmlns="" id="{00000000-0008-0000-2100-000055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4" name="214 CuadroTexto">
          <a:extLst>
            <a:ext uri="{FF2B5EF4-FFF2-40B4-BE49-F238E27FC236}">
              <a16:creationId xmlns:a16="http://schemas.microsoft.com/office/drawing/2014/main" xmlns="" id="{00000000-0008-0000-2100-000056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5" name="215 CuadroTexto">
          <a:extLst>
            <a:ext uri="{FF2B5EF4-FFF2-40B4-BE49-F238E27FC236}">
              <a16:creationId xmlns:a16="http://schemas.microsoft.com/office/drawing/2014/main" xmlns="" id="{00000000-0008-0000-2100-000057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6" name="216 CuadroTexto">
          <a:extLst>
            <a:ext uri="{FF2B5EF4-FFF2-40B4-BE49-F238E27FC236}">
              <a16:creationId xmlns:a16="http://schemas.microsoft.com/office/drawing/2014/main" xmlns="" id="{00000000-0008-0000-2100-000058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7" name="217 CuadroTexto">
          <a:extLst>
            <a:ext uri="{FF2B5EF4-FFF2-40B4-BE49-F238E27FC236}">
              <a16:creationId xmlns:a16="http://schemas.microsoft.com/office/drawing/2014/main" xmlns="" id="{00000000-0008-0000-2100-000059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8" name="218 CuadroTexto">
          <a:extLst>
            <a:ext uri="{FF2B5EF4-FFF2-40B4-BE49-F238E27FC236}">
              <a16:creationId xmlns:a16="http://schemas.microsoft.com/office/drawing/2014/main" xmlns="" id="{00000000-0008-0000-2100-00005A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9" name="219 CuadroTexto">
          <a:extLst>
            <a:ext uri="{FF2B5EF4-FFF2-40B4-BE49-F238E27FC236}">
              <a16:creationId xmlns:a16="http://schemas.microsoft.com/office/drawing/2014/main" xmlns="" id="{00000000-0008-0000-2100-00005B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0" name="220 CuadroTexto">
          <a:extLst>
            <a:ext uri="{FF2B5EF4-FFF2-40B4-BE49-F238E27FC236}">
              <a16:creationId xmlns:a16="http://schemas.microsoft.com/office/drawing/2014/main" xmlns="" id="{00000000-0008-0000-2100-00005C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1" name="221 CuadroTexto">
          <a:extLst>
            <a:ext uri="{FF2B5EF4-FFF2-40B4-BE49-F238E27FC236}">
              <a16:creationId xmlns:a16="http://schemas.microsoft.com/office/drawing/2014/main" xmlns="" id="{00000000-0008-0000-2100-00005D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2" name="222 CuadroTexto">
          <a:extLst>
            <a:ext uri="{FF2B5EF4-FFF2-40B4-BE49-F238E27FC236}">
              <a16:creationId xmlns:a16="http://schemas.microsoft.com/office/drawing/2014/main" xmlns="" id="{00000000-0008-0000-2100-00005E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3" name="223 CuadroTexto">
          <a:extLst>
            <a:ext uri="{FF2B5EF4-FFF2-40B4-BE49-F238E27FC236}">
              <a16:creationId xmlns:a16="http://schemas.microsoft.com/office/drawing/2014/main" xmlns="" id="{00000000-0008-0000-2100-00005F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4" name="224 CuadroTexto">
          <a:extLst>
            <a:ext uri="{FF2B5EF4-FFF2-40B4-BE49-F238E27FC236}">
              <a16:creationId xmlns:a16="http://schemas.microsoft.com/office/drawing/2014/main" xmlns="" id="{00000000-0008-0000-2100-000060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5" name="225 CuadroTexto">
          <a:extLst>
            <a:ext uri="{FF2B5EF4-FFF2-40B4-BE49-F238E27FC236}">
              <a16:creationId xmlns:a16="http://schemas.microsoft.com/office/drawing/2014/main" xmlns="" id="{00000000-0008-0000-2100-000061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6" name="226 CuadroTexto">
          <a:extLst>
            <a:ext uri="{FF2B5EF4-FFF2-40B4-BE49-F238E27FC236}">
              <a16:creationId xmlns:a16="http://schemas.microsoft.com/office/drawing/2014/main" xmlns="" id="{00000000-0008-0000-2100-000062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7" name="227 CuadroTexto">
          <a:extLst>
            <a:ext uri="{FF2B5EF4-FFF2-40B4-BE49-F238E27FC236}">
              <a16:creationId xmlns:a16="http://schemas.microsoft.com/office/drawing/2014/main" xmlns="" id="{00000000-0008-0000-2100-000063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8" name="228 CuadroTexto">
          <a:extLst>
            <a:ext uri="{FF2B5EF4-FFF2-40B4-BE49-F238E27FC236}">
              <a16:creationId xmlns:a16="http://schemas.microsoft.com/office/drawing/2014/main" xmlns="" id="{00000000-0008-0000-2100-000064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9" name="229 CuadroTexto">
          <a:extLst>
            <a:ext uri="{FF2B5EF4-FFF2-40B4-BE49-F238E27FC236}">
              <a16:creationId xmlns:a16="http://schemas.microsoft.com/office/drawing/2014/main" xmlns="" id="{00000000-0008-0000-2100-000065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0" name="230 CuadroTexto">
          <a:extLst>
            <a:ext uri="{FF2B5EF4-FFF2-40B4-BE49-F238E27FC236}">
              <a16:creationId xmlns:a16="http://schemas.microsoft.com/office/drawing/2014/main" xmlns="" id="{00000000-0008-0000-2100-000066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1" name="231 CuadroTexto">
          <a:extLst>
            <a:ext uri="{FF2B5EF4-FFF2-40B4-BE49-F238E27FC236}">
              <a16:creationId xmlns:a16="http://schemas.microsoft.com/office/drawing/2014/main" xmlns="" id="{00000000-0008-0000-2100-000067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2" name="232 CuadroTexto">
          <a:extLst>
            <a:ext uri="{FF2B5EF4-FFF2-40B4-BE49-F238E27FC236}">
              <a16:creationId xmlns:a16="http://schemas.microsoft.com/office/drawing/2014/main" xmlns="" id="{00000000-0008-0000-2100-000068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3" name="233 CuadroTexto">
          <a:extLst>
            <a:ext uri="{FF2B5EF4-FFF2-40B4-BE49-F238E27FC236}">
              <a16:creationId xmlns:a16="http://schemas.microsoft.com/office/drawing/2014/main" xmlns="" id="{00000000-0008-0000-2100-000069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4" name="234 CuadroTexto">
          <a:extLst>
            <a:ext uri="{FF2B5EF4-FFF2-40B4-BE49-F238E27FC236}">
              <a16:creationId xmlns:a16="http://schemas.microsoft.com/office/drawing/2014/main" xmlns="" id="{00000000-0008-0000-2100-00006A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5" name="235 CuadroTexto">
          <a:extLst>
            <a:ext uri="{FF2B5EF4-FFF2-40B4-BE49-F238E27FC236}">
              <a16:creationId xmlns:a16="http://schemas.microsoft.com/office/drawing/2014/main" xmlns="" id="{00000000-0008-0000-2100-00006B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6" name="236 CuadroTexto">
          <a:extLst>
            <a:ext uri="{FF2B5EF4-FFF2-40B4-BE49-F238E27FC236}">
              <a16:creationId xmlns:a16="http://schemas.microsoft.com/office/drawing/2014/main" xmlns="" id="{00000000-0008-0000-2100-00006C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7" name="237 CuadroTexto">
          <a:extLst>
            <a:ext uri="{FF2B5EF4-FFF2-40B4-BE49-F238E27FC236}">
              <a16:creationId xmlns:a16="http://schemas.microsoft.com/office/drawing/2014/main" xmlns="" id="{00000000-0008-0000-2100-00006D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8" name="238 CuadroTexto">
          <a:extLst>
            <a:ext uri="{FF2B5EF4-FFF2-40B4-BE49-F238E27FC236}">
              <a16:creationId xmlns:a16="http://schemas.microsoft.com/office/drawing/2014/main" xmlns="" id="{00000000-0008-0000-2100-00006E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9" name="239 CuadroTexto">
          <a:extLst>
            <a:ext uri="{FF2B5EF4-FFF2-40B4-BE49-F238E27FC236}">
              <a16:creationId xmlns:a16="http://schemas.microsoft.com/office/drawing/2014/main" xmlns="" id="{00000000-0008-0000-2100-00006F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0" name="240 CuadroTexto">
          <a:extLst>
            <a:ext uri="{FF2B5EF4-FFF2-40B4-BE49-F238E27FC236}">
              <a16:creationId xmlns:a16="http://schemas.microsoft.com/office/drawing/2014/main" xmlns="" id="{00000000-0008-0000-2100-000070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1" name="241 CuadroTexto">
          <a:extLst>
            <a:ext uri="{FF2B5EF4-FFF2-40B4-BE49-F238E27FC236}">
              <a16:creationId xmlns:a16="http://schemas.microsoft.com/office/drawing/2014/main" xmlns="" id="{00000000-0008-0000-2100-000071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2" name="242 CuadroTexto">
          <a:extLst>
            <a:ext uri="{FF2B5EF4-FFF2-40B4-BE49-F238E27FC236}">
              <a16:creationId xmlns:a16="http://schemas.microsoft.com/office/drawing/2014/main" xmlns="" id="{00000000-0008-0000-2100-000072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3" name="243 CuadroTexto">
          <a:extLst>
            <a:ext uri="{FF2B5EF4-FFF2-40B4-BE49-F238E27FC236}">
              <a16:creationId xmlns:a16="http://schemas.microsoft.com/office/drawing/2014/main" xmlns="" id="{00000000-0008-0000-2100-000073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4" name="244 CuadroTexto">
          <a:extLst>
            <a:ext uri="{FF2B5EF4-FFF2-40B4-BE49-F238E27FC236}">
              <a16:creationId xmlns:a16="http://schemas.microsoft.com/office/drawing/2014/main" xmlns="" id="{00000000-0008-0000-2100-000074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5" name="245 CuadroTexto">
          <a:extLst>
            <a:ext uri="{FF2B5EF4-FFF2-40B4-BE49-F238E27FC236}">
              <a16:creationId xmlns:a16="http://schemas.microsoft.com/office/drawing/2014/main" xmlns="" id="{00000000-0008-0000-2100-000075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6" name="246 CuadroTexto">
          <a:extLst>
            <a:ext uri="{FF2B5EF4-FFF2-40B4-BE49-F238E27FC236}">
              <a16:creationId xmlns:a16="http://schemas.microsoft.com/office/drawing/2014/main" xmlns="" id="{00000000-0008-0000-2100-000076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7" name="247 CuadroTexto">
          <a:extLst>
            <a:ext uri="{FF2B5EF4-FFF2-40B4-BE49-F238E27FC236}">
              <a16:creationId xmlns:a16="http://schemas.microsoft.com/office/drawing/2014/main" xmlns="" id="{00000000-0008-0000-2100-000077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8" name="248 CuadroTexto">
          <a:extLst>
            <a:ext uri="{FF2B5EF4-FFF2-40B4-BE49-F238E27FC236}">
              <a16:creationId xmlns:a16="http://schemas.microsoft.com/office/drawing/2014/main" xmlns="" id="{00000000-0008-0000-2100-000078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9" name="249 CuadroTexto">
          <a:extLst>
            <a:ext uri="{FF2B5EF4-FFF2-40B4-BE49-F238E27FC236}">
              <a16:creationId xmlns:a16="http://schemas.microsoft.com/office/drawing/2014/main" xmlns="" id="{00000000-0008-0000-2100-000079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0" name="250 CuadroTexto">
          <a:extLst>
            <a:ext uri="{FF2B5EF4-FFF2-40B4-BE49-F238E27FC236}">
              <a16:creationId xmlns:a16="http://schemas.microsoft.com/office/drawing/2014/main" xmlns="" id="{00000000-0008-0000-2100-00007A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1" name="251 CuadroTexto">
          <a:extLst>
            <a:ext uri="{FF2B5EF4-FFF2-40B4-BE49-F238E27FC236}">
              <a16:creationId xmlns:a16="http://schemas.microsoft.com/office/drawing/2014/main" xmlns="" id="{00000000-0008-0000-2100-00007B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2" name="252 CuadroTexto">
          <a:extLst>
            <a:ext uri="{FF2B5EF4-FFF2-40B4-BE49-F238E27FC236}">
              <a16:creationId xmlns:a16="http://schemas.microsoft.com/office/drawing/2014/main" xmlns="" id="{00000000-0008-0000-2100-00007C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3" name="253 CuadroTexto">
          <a:extLst>
            <a:ext uri="{FF2B5EF4-FFF2-40B4-BE49-F238E27FC236}">
              <a16:creationId xmlns:a16="http://schemas.microsoft.com/office/drawing/2014/main" xmlns="" id="{00000000-0008-0000-2100-00007D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4" name="254 CuadroTexto">
          <a:extLst>
            <a:ext uri="{FF2B5EF4-FFF2-40B4-BE49-F238E27FC236}">
              <a16:creationId xmlns:a16="http://schemas.microsoft.com/office/drawing/2014/main" xmlns="" id="{00000000-0008-0000-2100-00007E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5" name="255 CuadroTexto">
          <a:extLst>
            <a:ext uri="{FF2B5EF4-FFF2-40B4-BE49-F238E27FC236}">
              <a16:creationId xmlns:a16="http://schemas.microsoft.com/office/drawing/2014/main" xmlns="" id="{00000000-0008-0000-2100-00007F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6" name="256 CuadroTexto">
          <a:extLst>
            <a:ext uri="{FF2B5EF4-FFF2-40B4-BE49-F238E27FC236}">
              <a16:creationId xmlns:a16="http://schemas.microsoft.com/office/drawing/2014/main" xmlns="" id="{00000000-0008-0000-2100-000080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7" name="257 CuadroTexto">
          <a:extLst>
            <a:ext uri="{FF2B5EF4-FFF2-40B4-BE49-F238E27FC236}">
              <a16:creationId xmlns:a16="http://schemas.microsoft.com/office/drawing/2014/main" xmlns="" id="{00000000-0008-0000-2100-000081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8" name="258 CuadroTexto">
          <a:extLst>
            <a:ext uri="{FF2B5EF4-FFF2-40B4-BE49-F238E27FC236}">
              <a16:creationId xmlns:a16="http://schemas.microsoft.com/office/drawing/2014/main" xmlns="" id="{00000000-0008-0000-2100-000082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9" name="259 CuadroTexto">
          <a:extLst>
            <a:ext uri="{FF2B5EF4-FFF2-40B4-BE49-F238E27FC236}">
              <a16:creationId xmlns:a16="http://schemas.microsoft.com/office/drawing/2014/main" xmlns="" id="{00000000-0008-0000-2100-000083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0" name="260 CuadroTexto">
          <a:extLst>
            <a:ext uri="{FF2B5EF4-FFF2-40B4-BE49-F238E27FC236}">
              <a16:creationId xmlns:a16="http://schemas.microsoft.com/office/drawing/2014/main" xmlns="" id="{00000000-0008-0000-2100-000084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1" name="261 CuadroTexto">
          <a:extLst>
            <a:ext uri="{FF2B5EF4-FFF2-40B4-BE49-F238E27FC236}">
              <a16:creationId xmlns:a16="http://schemas.microsoft.com/office/drawing/2014/main" xmlns="" id="{00000000-0008-0000-2100-000085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2" name="262 CuadroTexto">
          <a:extLst>
            <a:ext uri="{FF2B5EF4-FFF2-40B4-BE49-F238E27FC236}">
              <a16:creationId xmlns:a16="http://schemas.microsoft.com/office/drawing/2014/main" xmlns="" id="{00000000-0008-0000-2100-000086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3" name="263 CuadroTexto">
          <a:extLst>
            <a:ext uri="{FF2B5EF4-FFF2-40B4-BE49-F238E27FC236}">
              <a16:creationId xmlns:a16="http://schemas.microsoft.com/office/drawing/2014/main" xmlns="" id="{00000000-0008-0000-2100-000087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4" name="264 CuadroTexto">
          <a:extLst>
            <a:ext uri="{FF2B5EF4-FFF2-40B4-BE49-F238E27FC236}">
              <a16:creationId xmlns:a16="http://schemas.microsoft.com/office/drawing/2014/main" xmlns="" id="{00000000-0008-0000-2100-000088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5" name="265 CuadroTexto">
          <a:extLst>
            <a:ext uri="{FF2B5EF4-FFF2-40B4-BE49-F238E27FC236}">
              <a16:creationId xmlns:a16="http://schemas.microsoft.com/office/drawing/2014/main" xmlns="" id="{00000000-0008-0000-2100-000089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6" name="266 CuadroTexto">
          <a:extLst>
            <a:ext uri="{FF2B5EF4-FFF2-40B4-BE49-F238E27FC236}">
              <a16:creationId xmlns:a16="http://schemas.microsoft.com/office/drawing/2014/main" xmlns="" id="{00000000-0008-0000-2100-00008A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7" name="267 CuadroTexto">
          <a:extLst>
            <a:ext uri="{FF2B5EF4-FFF2-40B4-BE49-F238E27FC236}">
              <a16:creationId xmlns:a16="http://schemas.microsoft.com/office/drawing/2014/main" xmlns="" id="{00000000-0008-0000-2100-00008B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8" name="268 CuadroTexto">
          <a:extLst>
            <a:ext uri="{FF2B5EF4-FFF2-40B4-BE49-F238E27FC236}">
              <a16:creationId xmlns:a16="http://schemas.microsoft.com/office/drawing/2014/main" xmlns="" id="{00000000-0008-0000-2100-00008C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9" name="269 CuadroTexto">
          <a:extLst>
            <a:ext uri="{FF2B5EF4-FFF2-40B4-BE49-F238E27FC236}">
              <a16:creationId xmlns:a16="http://schemas.microsoft.com/office/drawing/2014/main" xmlns="" id="{00000000-0008-0000-2100-00008D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0" name="270 CuadroTexto">
          <a:extLst>
            <a:ext uri="{FF2B5EF4-FFF2-40B4-BE49-F238E27FC236}">
              <a16:creationId xmlns:a16="http://schemas.microsoft.com/office/drawing/2014/main" xmlns="" id="{00000000-0008-0000-2100-00008E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1" name="271 CuadroTexto">
          <a:extLst>
            <a:ext uri="{FF2B5EF4-FFF2-40B4-BE49-F238E27FC236}">
              <a16:creationId xmlns:a16="http://schemas.microsoft.com/office/drawing/2014/main" xmlns="" id="{00000000-0008-0000-2100-00008F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2" name="272 CuadroTexto">
          <a:extLst>
            <a:ext uri="{FF2B5EF4-FFF2-40B4-BE49-F238E27FC236}">
              <a16:creationId xmlns:a16="http://schemas.microsoft.com/office/drawing/2014/main" xmlns="" id="{00000000-0008-0000-2100-000090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3" name="273 CuadroTexto">
          <a:extLst>
            <a:ext uri="{FF2B5EF4-FFF2-40B4-BE49-F238E27FC236}">
              <a16:creationId xmlns:a16="http://schemas.microsoft.com/office/drawing/2014/main" xmlns="" id="{00000000-0008-0000-2100-000091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4" name="274 CuadroTexto">
          <a:extLst>
            <a:ext uri="{FF2B5EF4-FFF2-40B4-BE49-F238E27FC236}">
              <a16:creationId xmlns:a16="http://schemas.microsoft.com/office/drawing/2014/main" xmlns="" id="{00000000-0008-0000-2100-000092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5" name="275 CuadroTexto">
          <a:extLst>
            <a:ext uri="{FF2B5EF4-FFF2-40B4-BE49-F238E27FC236}">
              <a16:creationId xmlns:a16="http://schemas.microsoft.com/office/drawing/2014/main" xmlns="" id="{00000000-0008-0000-2100-000093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6" name="276 CuadroTexto">
          <a:extLst>
            <a:ext uri="{FF2B5EF4-FFF2-40B4-BE49-F238E27FC236}">
              <a16:creationId xmlns:a16="http://schemas.microsoft.com/office/drawing/2014/main" xmlns="" id="{00000000-0008-0000-2100-000094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7" name="277 CuadroTexto">
          <a:extLst>
            <a:ext uri="{FF2B5EF4-FFF2-40B4-BE49-F238E27FC236}">
              <a16:creationId xmlns:a16="http://schemas.microsoft.com/office/drawing/2014/main" xmlns="" id="{00000000-0008-0000-2100-000095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8" name="278 CuadroTexto">
          <a:extLst>
            <a:ext uri="{FF2B5EF4-FFF2-40B4-BE49-F238E27FC236}">
              <a16:creationId xmlns:a16="http://schemas.microsoft.com/office/drawing/2014/main" xmlns="" id="{00000000-0008-0000-2100-000096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9" name="279 CuadroTexto">
          <a:extLst>
            <a:ext uri="{FF2B5EF4-FFF2-40B4-BE49-F238E27FC236}">
              <a16:creationId xmlns:a16="http://schemas.microsoft.com/office/drawing/2014/main" xmlns="" id="{00000000-0008-0000-2100-000097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0" name="280 CuadroTexto">
          <a:extLst>
            <a:ext uri="{FF2B5EF4-FFF2-40B4-BE49-F238E27FC236}">
              <a16:creationId xmlns:a16="http://schemas.microsoft.com/office/drawing/2014/main" xmlns="" id="{00000000-0008-0000-2100-000098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1" name="281 CuadroTexto">
          <a:extLst>
            <a:ext uri="{FF2B5EF4-FFF2-40B4-BE49-F238E27FC236}">
              <a16:creationId xmlns:a16="http://schemas.microsoft.com/office/drawing/2014/main" xmlns="" id="{00000000-0008-0000-2100-000099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2" name="282 CuadroTexto">
          <a:extLst>
            <a:ext uri="{FF2B5EF4-FFF2-40B4-BE49-F238E27FC236}">
              <a16:creationId xmlns:a16="http://schemas.microsoft.com/office/drawing/2014/main" xmlns="" id="{00000000-0008-0000-2100-00009A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3" name="283 CuadroTexto">
          <a:extLst>
            <a:ext uri="{FF2B5EF4-FFF2-40B4-BE49-F238E27FC236}">
              <a16:creationId xmlns:a16="http://schemas.microsoft.com/office/drawing/2014/main" xmlns="" id="{00000000-0008-0000-2100-00009B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4" name="284 CuadroTexto">
          <a:extLst>
            <a:ext uri="{FF2B5EF4-FFF2-40B4-BE49-F238E27FC236}">
              <a16:creationId xmlns:a16="http://schemas.microsoft.com/office/drawing/2014/main" xmlns="" id="{00000000-0008-0000-2100-00009C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5" name="285 CuadroTexto">
          <a:extLst>
            <a:ext uri="{FF2B5EF4-FFF2-40B4-BE49-F238E27FC236}">
              <a16:creationId xmlns:a16="http://schemas.microsoft.com/office/drawing/2014/main" xmlns="" id="{00000000-0008-0000-2100-00009D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6" name="286 CuadroTexto">
          <a:extLst>
            <a:ext uri="{FF2B5EF4-FFF2-40B4-BE49-F238E27FC236}">
              <a16:creationId xmlns:a16="http://schemas.microsoft.com/office/drawing/2014/main" xmlns="" id="{00000000-0008-0000-2100-00009E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7" name="287 CuadroTexto">
          <a:extLst>
            <a:ext uri="{FF2B5EF4-FFF2-40B4-BE49-F238E27FC236}">
              <a16:creationId xmlns:a16="http://schemas.microsoft.com/office/drawing/2014/main" xmlns="" id="{00000000-0008-0000-2100-00009F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8" name="288 CuadroTexto">
          <a:extLst>
            <a:ext uri="{FF2B5EF4-FFF2-40B4-BE49-F238E27FC236}">
              <a16:creationId xmlns:a16="http://schemas.microsoft.com/office/drawing/2014/main" xmlns="" id="{00000000-0008-0000-2100-0000A0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9" name="289 CuadroTexto">
          <a:extLst>
            <a:ext uri="{FF2B5EF4-FFF2-40B4-BE49-F238E27FC236}">
              <a16:creationId xmlns:a16="http://schemas.microsoft.com/office/drawing/2014/main" xmlns="" id="{00000000-0008-0000-2100-0000A1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0" name="290 CuadroTexto">
          <a:extLst>
            <a:ext uri="{FF2B5EF4-FFF2-40B4-BE49-F238E27FC236}">
              <a16:creationId xmlns:a16="http://schemas.microsoft.com/office/drawing/2014/main" xmlns="" id="{00000000-0008-0000-2100-0000A2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1" name="291 CuadroTexto">
          <a:extLst>
            <a:ext uri="{FF2B5EF4-FFF2-40B4-BE49-F238E27FC236}">
              <a16:creationId xmlns:a16="http://schemas.microsoft.com/office/drawing/2014/main" xmlns="" id="{00000000-0008-0000-2100-0000A3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2" name="292 CuadroTexto">
          <a:extLst>
            <a:ext uri="{FF2B5EF4-FFF2-40B4-BE49-F238E27FC236}">
              <a16:creationId xmlns:a16="http://schemas.microsoft.com/office/drawing/2014/main" xmlns="" id="{00000000-0008-0000-2100-0000A4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3" name="293 CuadroTexto">
          <a:extLst>
            <a:ext uri="{FF2B5EF4-FFF2-40B4-BE49-F238E27FC236}">
              <a16:creationId xmlns:a16="http://schemas.microsoft.com/office/drawing/2014/main" xmlns="" id="{00000000-0008-0000-2100-0000A5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4" name="294 CuadroTexto">
          <a:extLst>
            <a:ext uri="{FF2B5EF4-FFF2-40B4-BE49-F238E27FC236}">
              <a16:creationId xmlns:a16="http://schemas.microsoft.com/office/drawing/2014/main" xmlns="" id="{00000000-0008-0000-2100-0000A6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5" name="295 CuadroTexto">
          <a:extLst>
            <a:ext uri="{FF2B5EF4-FFF2-40B4-BE49-F238E27FC236}">
              <a16:creationId xmlns:a16="http://schemas.microsoft.com/office/drawing/2014/main" xmlns="" id="{00000000-0008-0000-2100-0000A7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6" name="296 CuadroTexto">
          <a:extLst>
            <a:ext uri="{FF2B5EF4-FFF2-40B4-BE49-F238E27FC236}">
              <a16:creationId xmlns:a16="http://schemas.microsoft.com/office/drawing/2014/main" xmlns="" id="{00000000-0008-0000-2100-0000A808000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7" name="17 CuadroTexto">
          <a:extLst>
            <a:ext uri="{FF2B5EF4-FFF2-40B4-BE49-F238E27FC236}">
              <a16:creationId xmlns:a16="http://schemas.microsoft.com/office/drawing/2014/main" xmlns="" id="{00000000-0008-0000-2100-0000A9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8" name="90 CuadroTexto">
          <a:extLst>
            <a:ext uri="{FF2B5EF4-FFF2-40B4-BE49-F238E27FC236}">
              <a16:creationId xmlns:a16="http://schemas.microsoft.com/office/drawing/2014/main" xmlns="" id="{00000000-0008-0000-2100-0000AA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9" name="91 CuadroTexto">
          <a:extLst>
            <a:ext uri="{FF2B5EF4-FFF2-40B4-BE49-F238E27FC236}">
              <a16:creationId xmlns:a16="http://schemas.microsoft.com/office/drawing/2014/main" xmlns="" id="{00000000-0008-0000-2100-0000AB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0" name="92 CuadroTexto">
          <a:extLst>
            <a:ext uri="{FF2B5EF4-FFF2-40B4-BE49-F238E27FC236}">
              <a16:creationId xmlns:a16="http://schemas.microsoft.com/office/drawing/2014/main" xmlns="" id="{00000000-0008-0000-2100-0000AC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1" name="93 CuadroTexto">
          <a:extLst>
            <a:ext uri="{FF2B5EF4-FFF2-40B4-BE49-F238E27FC236}">
              <a16:creationId xmlns:a16="http://schemas.microsoft.com/office/drawing/2014/main" xmlns="" id="{00000000-0008-0000-2100-0000AD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2" name="94 CuadroTexto">
          <a:extLst>
            <a:ext uri="{FF2B5EF4-FFF2-40B4-BE49-F238E27FC236}">
              <a16:creationId xmlns:a16="http://schemas.microsoft.com/office/drawing/2014/main" xmlns="" id="{00000000-0008-0000-2100-0000AE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3" name="95 CuadroTexto">
          <a:extLst>
            <a:ext uri="{FF2B5EF4-FFF2-40B4-BE49-F238E27FC236}">
              <a16:creationId xmlns:a16="http://schemas.microsoft.com/office/drawing/2014/main" xmlns="" id="{00000000-0008-0000-2100-0000AF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4" name="96 CuadroTexto">
          <a:extLst>
            <a:ext uri="{FF2B5EF4-FFF2-40B4-BE49-F238E27FC236}">
              <a16:creationId xmlns:a16="http://schemas.microsoft.com/office/drawing/2014/main" xmlns="" id="{00000000-0008-0000-2100-0000B0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5" name="97 CuadroTexto">
          <a:extLst>
            <a:ext uri="{FF2B5EF4-FFF2-40B4-BE49-F238E27FC236}">
              <a16:creationId xmlns:a16="http://schemas.microsoft.com/office/drawing/2014/main" xmlns="" id="{00000000-0008-0000-2100-0000B1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6" name="98 CuadroTexto">
          <a:extLst>
            <a:ext uri="{FF2B5EF4-FFF2-40B4-BE49-F238E27FC236}">
              <a16:creationId xmlns:a16="http://schemas.microsoft.com/office/drawing/2014/main" xmlns="" id="{00000000-0008-0000-2100-0000B2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7" name="99 CuadroTexto">
          <a:extLst>
            <a:ext uri="{FF2B5EF4-FFF2-40B4-BE49-F238E27FC236}">
              <a16:creationId xmlns:a16="http://schemas.microsoft.com/office/drawing/2014/main" xmlns="" id="{00000000-0008-0000-2100-0000B3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8" name="100 CuadroTexto">
          <a:extLst>
            <a:ext uri="{FF2B5EF4-FFF2-40B4-BE49-F238E27FC236}">
              <a16:creationId xmlns:a16="http://schemas.microsoft.com/office/drawing/2014/main" xmlns="" id="{00000000-0008-0000-2100-0000B4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9" name="101 CuadroTexto">
          <a:extLst>
            <a:ext uri="{FF2B5EF4-FFF2-40B4-BE49-F238E27FC236}">
              <a16:creationId xmlns:a16="http://schemas.microsoft.com/office/drawing/2014/main" xmlns="" id="{00000000-0008-0000-2100-0000B5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0" name="118 CuadroTexto">
          <a:extLst>
            <a:ext uri="{FF2B5EF4-FFF2-40B4-BE49-F238E27FC236}">
              <a16:creationId xmlns:a16="http://schemas.microsoft.com/office/drawing/2014/main" xmlns="" id="{00000000-0008-0000-2100-0000B6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1" name="119 CuadroTexto">
          <a:extLst>
            <a:ext uri="{FF2B5EF4-FFF2-40B4-BE49-F238E27FC236}">
              <a16:creationId xmlns:a16="http://schemas.microsoft.com/office/drawing/2014/main" xmlns="" id="{00000000-0008-0000-2100-0000B7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2" name="120 CuadroTexto">
          <a:extLst>
            <a:ext uri="{FF2B5EF4-FFF2-40B4-BE49-F238E27FC236}">
              <a16:creationId xmlns:a16="http://schemas.microsoft.com/office/drawing/2014/main" xmlns="" id="{00000000-0008-0000-2100-0000B8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3" name="121 CuadroTexto">
          <a:extLst>
            <a:ext uri="{FF2B5EF4-FFF2-40B4-BE49-F238E27FC236}">
              <a16:creationId xmlns:a16="http://schemas.microsoft.com/office/drawing/2014/main" xmlns="" id="{00000000-0008-0000-2100-0000B9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4" name="122 CuadroTexto">
          <a:extLst>
            <a:ext uri="{FF2B5EF4-FFF2-40B4-BE49-F238E27FC236}">
              <a16:creationId xmlns:a16="http://schemas.microsoft.com/office/drawing/2014/main" xmlns="" id="{00000000-0008-0000-2100-0000BA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5" name="123 CuadroTexto">
          <a:extLst>
            <a:ext uri="{FF2B5EF4-FFF2-40B4-BE49-F238E27FC236}">
              <a16:creationId xmlns:a16="http://schemas.microsoft.com/office/drawing/2014/main" xmlns="" id="{00000000-0008-0000-2100-0000BB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6" name="124 CuadroTexto">
          <a:extLst>
            <a:ext uri="{FF2B5EF4-FFF2-40B4-BE49-F238E27FC236}">
              <a16:creationId xmlns:a16="http://schemas.microsoft.com/office/drawing/2014/main" xmlns="" id="{00000000-0008-0000-2100-0000BC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7" name="125 CuadroTexto">
          <a:extLst>
            <a:ext uri="{FF2B5EF4-FFF2-40B4-BE49-F238E27FC236}">
              <a16:creationId xmlns:a16="http://schemas.microsoft.com/office/drawing/2014/main" xmlns="" id="{00000000-0008-0000-2100-0000BD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8" name="143 CuadroTexto">
          <a:extLst>
            <a:ext uri="{FF2B5EF4-FFF2-40B4-BE49-F238E27FC236}">
              <a16:creationId xmlns:a16="http://schemas.microsoft.com/office/drawing/2014/main" xmlns="" id="{00000000-0008-0000-2100-0000BE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9" name="144 CuadroTexto">
          <a:extLst>
            <a:ext uri="{FF2B5EF4-FFF2-40B4-BE49-F238E27FC236}">
              <a16:creationId xmlns:a16="http://schemas.microsoft.com/office/drawing/2014/main" xmlns="" id="{00000000-0008-0000-2100-0000BF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0" name="145 CuadroTexto">
          <a:extLst>
            <a:ext uri="{FF2B5EF4-FFF2-40B4-BE49-F238E27FC236}">
              <a16:creationId xmlns:a16="http://schemas.microsoft.com/office/drawing/2014/main" xmlns="" id="{00000000-0008-0000-2100-0000C0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1" name="146 CuadroTexto">
          <a:extLst>
            <a:ext uri="{FF2B5EF4-FFF2-40B4-BE49-F238E27FC236}">
              <a16:creationId xmlns:a16="http://schemas.microsoft.com/office/drawing/2014/main" xmlns="" id="{00000000-0008-0000-2100-0000C1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2" name="147 CuadroTexto">
          <a:extLst>
            <a:ext uri="{FF2B5EF4-FFF2-40B4-BE49-F238E27FC236}">
              <a16:creationId xmlns:a16="http://schemas.microsoft.com/office/drawing/2014/main" xmlns="" id="{00000000-0008-0000-2100-0000C2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3" name="148 CuadroTexto">
          <a:extLst>
            <a:ext uri="{FF2B5EF4-FFF2-40B4-BE49-F238E27FC236}">
              <a16:creationId xmlns:a16="http://schemas.microsoft.com/office/drawing/2014/main" xmlns="" id="{00000000-0008-0000-2100-0000C3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4" name="149 CuadroTexto">
          <a:extLst>
            <a:ext uri="{FF2B5EF4-FFF2-40B4-BE49-F238E27FC236}">
              <a16:creationId xmlns:a16="http://schemas.microsoft.com/office/drawing/2014/main" xmlns="" id="{00000000-0008-0000-2100-0000C4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5" name="150 CuadroTexto">
          <a:extLst>
            <a:ext uri="{FF2B5EF4-FFF2-40B4-BE49-F238E27FC236}">
              <a16:creationId xmlns:a16="http://schemas.microsoft.com/office/drawing/2014/main" xmlns="" id="{00000000-0008-0000-2100-0000C5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6" name="151 CuadroTexto">
          <a:extLst>
            <a:ext uri="{FF2B5EF4-FFF2-40B4-BE49-F238E27FC236}">
              <a16:creationId xmlns:a16="http://schemas.microsoft.com/office/drawing/2014/main" xmlns="" id="{00000000-0008-0000-2100-0000C6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7" name="152 CuadroTexto">
          <a:extLst>
            <a:ext uri="{FF2B5EF4-FFF2-40B4-BE49-F238E27FC236}">
              <a16:creationId xmlns:a16="http://schemas.microsoft.com/office/drawing/2014/main" xmlns="" id="{00000000-0008-0000-2100-0000C7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8" name="153 CuadroTexto">
          <a:extLst>
            <a:ext uri="{FF2B5EF4-FFF2-40B4-BE49-F238E27FC236}">
              <a16:creationId xmlns:a16="http://schemas.microsoft.com/office/drawing/2014/main" xmlns="" id="{00000000-0008-0000-2100-0000C8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9" name="154 CuadroTexto">
          <a:extLst>
            <a:ext uri="{FF2B5EF4-FFF2-40B4-BE49-F238E27FC236}">
              <a16:creationId xmlns:a16="http://schemas.microsoft.com/office/drawing/2014/main" xmlns="" id="{00000000-0008-0000-2100-0000C9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0" name="155 CuadroTexto">
          <a:extLst>
            <a:ext uri="{FF2B5EF4-FFF2-40B4-BE49-F238E27FC236}">
              <a16:creationId xmlns:a16="http://schemas.microsoft.com/office/drawing/2014/main" xmlns="" id="{00000000-0008-0000-2100-0000CA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1" name="156 CuadroTexto">
          <a:extLst>
            <a:ext uri="{FF2B5EF4-FFF2-40B4-BE49-F238E27FC236}">
              <a16:creationId xmlns:a16="http://schemas.microsoft.com/office/drawing/2014/main" xmlns="" id="{00000000-0008-0000-2100-0000CB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2" name="157 CuadroTexto">
          <a:extLst>
            <a:ext uri="{FF2B5EF4-FFF2-40B4-BE49-F238E27FC236}">
              <a16:creationId xmlns:a16="http://schemas.microsoft.com/office/drawing/2014/main" xmlns="" id="{00000000-0008-0000-2100-0000CC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3" name="158 CuadroTexto">
          <a:extLst>
            <a:ext uri="{FF2B5EF4-FFF2-40B4-BE49-F238E27FC236}">
              <a16:creationId xmlns:a16="http://schemas.microsoft.com/office/drawing/2014/main" xmlns="" id="{00000000-0008-0000-2100-0000CD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4" name="159 CuadroTexto">
          <a:extLst>
            <a:ext uri="{FF2B5EF4-FFF2-40B4-BE49-F238E27FC236}">
              <a16:creationId xmlns:a16="http://schemas.microsoft.com/office/drawing/2014/main" xmlns="" id="{00000000-0008-0000-2100-0000CE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5" name="160 CuadroTexto">
          <a:extLst>
            <a:ext uri="{FF2B5EF4-FFF2-40B4-BE49-F238E27FC236}">
              <a16:creationId xmlns:a16="http://schemas.microsoft.com/office/drawing/2014/main" xmlns="" id="{00000000-0008-0000-2100-0000CF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6" name="161 CuadroTexto">
          <a:extLst>
            <a:ext uri="{FF2B5EF4-FFF2-40B4-BE49-F238E27FC236}">
              <a16:creationId xmlns:a16="http://schemas.microsoft.com/office/drawing/2014/main" xmlns="" id="{00000000-0008-0000-2100-0000D0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7" name="162 CuadroTexto">
          <a:extLst>
            <a:ext uri="{FF2B5EF4-FFF2-40B4-BE49-F238E27FC236}">
              <a16:creationId xmlns:a16="http://schemas.microsoft.com/office/drawing/2014/main" xmlns="" id="{00000000-0008-0000-2100-0000D1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8" name="163 CuadroTexto">
          <a:extLst>
            <a:ext uri="{FF2B5EF4-FFF2-40B4-BE49-F238E27FC236}">
              <a16:creationId xmlns:a16="http://schemas.microsoft.com/office/drawing/2014/main" xmlns="" id="{00000000-0008-0000-2100-0000D2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9" name="164 CuadroTexto">
          <a:extLst>
            <a:ext uri="{FF2B5EF4-FFF2-40B4-BE49-F238E27FC236}">
              <a16:creationId xmlns:a16="http://schemas.microsoft.com/office/drawing/2014/main" xmlns="" id="{00000000-0008-0000-2100-0000D3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0" name="165 CuadroTexto">
          <a:extLst>
            <a:ext uri="{FF2B5EF4-FFF2-40B4-BE49-F238E27FC236}">
              <a16:creationId xmlns:a16="http://schemas.microsoft.com/office/drawing/2014/main" xmlns="" id="{00000000-0008-0000-2100-0000D4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1" name="166 CuadroTexto">
          <a:extLst>
            <a:ext uri="{FF2B5EF4-FFF2-40B4-BE49-F238E27FC236}">
              <a16:creationId xmlns:a16="http://schemas.microsoft.com/office/drawing/2014/main" xmlns="" id="{00000000-0008-0000-2100-0000D5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2" name="167 CuadroTexto">
          <a:extLst>
            <a:ext uri="{FF2B5EF4-FFF2-40B4-BE49-F238E27FC236}">
              <a16:creationId xmlns:a16="http://schemas.microsoft.com/office/drawing/2014/main" xmlns="" id="{00000000-0008-0000-2100-0000D6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3" name="168 CuadroTexto">
          <a:extLst>
            <a:ext uri="{FF2B5EF4-FFF2-40B4-BE49-F238E27FC236}">
              <a16:creationId xmlns:a16="http://schemas.microsoft.com/office/drawing/2014/main" xmlns="" id="{00000000-0008-0000-2100-0000D7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4" name="169 CuadroTexto">
          <a:extLst>
            <a:ext uri="{FF2B5EF4-FFF2-40B4-BE49-F238E27FC236}">
              <a16:creationId xmlns:a16="http://schemas.microsoft.com/office/drawing/2014/main" xmlns="" id="{00000000-0008-0000-2100-0000D8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5" name="170 CuadroTexto">
          <a:extLst>
            <a:ext uri="{FF2B5EF4-FFF2-40B4-BE49-F238E27FC236}">
              <a16:creationId xmlns:a16="http://schemas.microsoft.com/office/drawing/2014/main" xmlns="" id="{00000000-0008-0000-2100-0000D9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6" name="171 CuadroTexto">
          <a:extLst>
            <a:ext uri="{FF2B5EF4-FFF2-40B4-BE49-F238E27FC236}">
              <a16:creationId xmlns:a16="http://schemas.microsoft.com/office/drawing/2014/main" xmlns="" id="{00000000-0008-0000-2100-0000DA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7" name="172 CuadroTexto">
          <a:extLst>
            <a:ext uri="{FF2B5EF4-FFF2-40B4-BE49-F238E27FC236}">
              <a16:creationId xmlns:a16="http://schemas.microsoft.com/office/drawing/2014/main" xmlns="" id="{00000000-0008-0000-2100-0000DB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8" name="173 CuadroTexto">
          <a:extLst>
            <a:ext uri="{FF2B5EF4-FFF2-40B4-BE49-F238E27FC236}">
              <a16:creationId xmlns:a16="http://schemas.microsoft.com/office/drawing/2014/main" xmlns="" id="{00000000-0008-0000-2100-0000DC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9" name="174 CuadroTexto">
          <a:extLst>
            <a:ext uri="{FF2B5EF4-FFF2-40B4-BE49-F238E27FC236}">
              <a16:creationId xmlns:a16="http://schemas.microsoft.com/office/drawing/2014/main" xmlns="" id="{00000000-0008-0000-2100-0000DD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0" name="175 CuadroTexto">
          <a:extLst>
            <a:ext uri="{FF2B5EF4-FFF2-40B4-BE49-F238E27FC236}">
              <a16:creationId xmlns:a16="http://schemas.microsoft.com/office/drawing/2014/main" xmlns="" id="{00000000-0008-0000-2100-0000DE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1" name="176 CuadroTexto">
          <a:extLst>
            <a:ext uri="{FF2B5EF4-FFF2-40B4-BE49-F238E27FC236}">
              <a16:creationId xmlns:a16="http://schemas.microsoft.com/office/drawing/2014/main" xmlns="" id="{00000000-0008-0000-2100-0000DF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2" name="177 CuadroTexto">
          <a:extLst>
            <a:ext uri="{FF2B5EF4-FFF2-40B4-BE49-F238E27FC236}">
              <a16:creationId xmlns:a16="http://schemas.microsoft.com/office/drawing/2014/main" xmlns="" id="{00000000-0008-0000-2100-0000E0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3" name="178 CuadroTexto">
          <a:extLst>
            <a:ext uri="{FF2B5EF4-FFF2-40B4-BE49-F238E27FC236}">
              <a16:creationId xmlns:a16="http://schemas.microsoft.com/office/drawing/2014/main" xmlns="" id="{00000000-0008-0000-2100-0000E1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4" name="179 CuadroTexto">
          <a:extLst>
            <a:ext uri="{FF2B5EF4-FFF2-40B4-BE49-F238E27FC236}">
              <a16:creationId xmlns:a16="http://schemas.microsoft.com/office/drawing/2014/main" xmlns="" id="{00000000-0008-0000-2100-0000E2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5" name="180 CuadroTexto">
          <a:extLst>
            <a:ext uri="{FF2B5EF4-FFF2-40B4-BE49-F238E27FC236}">
              <a16:creationId xmlns:a16="http://schemas.microsoft.com/office/drawing/2014/main" xmlns="" id="{00000000-0008-0000-2100-0000E3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6" name="181 CuadroTexto">
          <a:extLst>
            <a:ext uri="{FF2B5EF4-FFF2-40B4-BE49-F238E27FC236}">
              <a16:creationId xmlns:a16="http://schemas.microsoft.com/office/drawing/2014/main" xmlns="" id="{00000000-0008-0000-2100-0000E4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7" name="182 CuadroTexto">
          <a:extLst>
            <a:ext uri="{FF2B5EF4-FFF2-40B4-BE49-F238E27FC236}">
              <a16:creationId xmlns:a16="http://schemas.microsoft.com/office/drawing/2014/main" xmlns="" id="{00000000-0008-0000-2100-0000E5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8" name="183 CuadroTexto">
          <a:extLst>
            <a:ext uri="{FF2B5EF4-FFF2-40B4-BE49-F238E27FC236}">
              <a16:creationId xmlns:a16="http://schemas.microsoft.com/office/drawing/2014/main" xmlns="" id="{00000000-0008-0000-2100-0000E6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9" name="184 CuadroTexto">
          <a:extLst>
            <a:ext uri="{FF2B5EF4-FFF2-40B4-BE49-F238E27FC236}">
              <a16:creationId xmlns:a16="http://schemas.microsoft.com/office/drawing/2014/main" xmlns="" id="{00000000-0008-0000-2100-0000E7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0" name="185 CuadroTexto">
          <a:extLst>
            <a:ext uri="{FF2B5EF4-FFF2-40B4-BE49-F238E27FC236}">
              <a16:creationId xmlns:a16="http://schemas.microsoft.com/office/drawing/2014/main" xmlns="" id="{00000000-0008-0000-2100-0000E8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1" name="186 CuadroTexto">
          <a:extLst>
            <a:ext uri="{FF2B5EF4-FFF2-40B4-BE49-F238E27FC236}">
              <a16:creationId xmlns:a16="http://schemas.microsoft.com/office/drawing/2014/main" xmlns="" id="{00000000-0008-0000-2100-0000E9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2" name="187 CuadroTexto">
          <a:extLst>
            <a:ext uri="{FF2B5EF4-FFF2-40B4-BE49-F238E27FC236}">
              <a16:creationId xmlns:a16="http://schemas.microsoft.com/office/drawing/2014/main" xmlns="" id="{00000000-0008-0000-2100-0000EA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3" name="188 CuadroTexto">
          <a:extLst>
            <a:ext uri="{FF2B5EF4-FFF2-40B4-BE49-F238E27FC236}">
              <a16:creationId xmlns:a16="http://schemas.microsoft.com/office/drawing/2014/main" xmlns="" id="{00000000-0008-0000-2100-0000EB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4" name="189 CuadroTexto">
          <a:extLst>
            <a:ext uri="{FF2B5EF4-FFF2-40B4-BE49-F238E27FC236}">
              <a16:creationId xmlns:a16="http://schemas.microsoft.com/office/drawing/2014/main" xmlns="" id="{00000000-0008-0000-2100-0000EC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5" name="190 CuadroTexto">
          <a:extLst>
            <a:ext uri="{FF2B5EF4-FFF2-40B4-BE49-F238E27FC236}">
              <a16:creationId xmlns:a16="http://schemas.microsoft.com/office/drawing/2014/main" xmlns="" id="{00000000-0008-0000-2100-0000ED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6" name="191 CuadroTexto">
          <a:extLst>
            <a:ext uri="{FF2B5EF4-FFF2-40B4-BE49-F238E27FC236}">
              <a16:creationId xmlns:a16="http://schemas.microsoft.com/office/drawing/2014/main" xmlns="" id="{00000000-0008-0000-2100-0000EE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7" name="192 CuadroTexto">
          <a:extLst>
            <a:ext uri="{FF2B5EF4-FFF2-40B4-BE49-F238E27FC236}">
              <a16:creationId xmlns:a16="http://schemas.microsoft.com/office/drawing/2014/main" xmlns="" id="{00000000-0008-0000-2100-0000EF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8" name="193 CuadroTexto">
          <a:extLst>
            <a:ext uri="{FF2B5EF4-FFF2-40B4-BE49-F238E27FC236}">
              <a16:creationId xmlns:a16="http://schemas.microsoft.com/office/drawing/2014/main" xmlns="" id="{00000000-0008-0000-2100-0000F0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9" name="194 CuadroTexto">
          <a:extLst>
            <a:ext uri="{FF2B5EF4-FFF2-40B4-BE49-F238E27FC236}">
              <a16:creationId xmlns:a16="http://schemas.microsoft.com/office/drawing/2014/main" xmlns="" id="{00000000-0008-0000-2100-0000F1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0" name="195 CuadroTexto">
          <a:extLst>
            <a:ext uri="{FF2B5EF4-FFF2-40B4-BE49-F238E27FC236}">
              <a16:creationId xmlns:a16="http://schemas.microsoft.com/office/drawing/2014/main" xmlns="" id="{00000000-0008-0000-2100-0000F2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1" name="196 CuadroTexto">
          <a:extLst>
            <a:ext uri="{FF2B5EF4-FFF2-40B4-BE49-F238E27FC236}">
              <a16:creationId xmlns:a16="http://schemas.microsoft.com/office/drawing/2014/main" xmlns="" id="{00000000-0008-0000-2100-0000F3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2" name="197 CuadroTexto">
          <a:extLst>
            <a:ext uri="{FF2B5EF4-FFF2-40B4-BE49-F238E27FC236}">
              <a16:creationId xmlns:a16="http://schemas.microsoft.com/office/drawing/2014/main" xmlns="" id="{00000000-0008-0000-2100-0000F4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3" name="198 CuadroTexto">
          <a:extLst>
            <a:ext uri="{FF2B5EF4-FFF2-40B4-BE49-F238E27FC236}">
              <a16:creationId xmlns:a16="http://schemas.microsoft.com/office/drawing/2014/main" xmlns="" id="{00000000-0008-0000-2100-0000F5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4" name="199 CuadroTexto">
          <a:extLst>
            <a:ext uri="{FF2B5EF4-FFF2-40B4-BE49-F238E27FC236}">
              <a16:creationId xmlns:a16="http://schemas.microsoft.com/office/drawing/2014/main" xmlns="" id="{00000000-0008-0000-2100-0000F6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5" name="200 CuadroTexto">
          <a:extLst>
            <a:ext uri="{FF2B5EF4-FFF2-40B4-BE49-F238E27FC236}">
              <a16:creationId xmlns:a16="http://schemas.microsoft.com/office/drawing/2014/main" xmlns="" id="{00000000-0008-0000-2100-0000F7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6" name="201 CuadroTexto">
          <a:extLst>
            <a:ext uri="{FF2B5EF4-FFF2-40B4-BE49-F238E27FC236}">
              <a16:creationId xmlns:a16="http://schemas.microsoft.com/office/drawing/2014/main" xmlns="" id="{00000000-0008-0000-2100-0000F8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7" name="202 CuadroTexto">
          <a:extLst>
            <a:ext uri="{FF2B5EF4-FFF2-40B4-BE49-F238E27FC236}">
              <a16:creationId xmlns:a16="http://schemas.microsoft.com/office/drawing/2014/main" xmlns="" id="{00000000-0008-0000-2100-0000F9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8" name="203 CuadroTexto">
          <a:extLst>
            <a:ext uri="{FF2B5EF4-FFF2-40B4-BE49-F238E27FC236}">
              <a16:creationId xmlns:a16="http://schemas.microsoft.com/office/drawing/2014/main" xmlns="" id="{00000000-0008-0000-2100-0000FA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9" name="204 CuadroTexto">
          <a:extLst>
            <a:ext uri="{FF2B5EF4-FFF2-40B4-BE49-F238E27FC236}">
              <a16:creationId xmlns:a16="http://schemas.microsoft.com/office/drawing/2014/main" xmlns="" id="{00000000-0008-0000-2100-0000FB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0" name="205 CuadroTexto">
          <a:extLst>
            <a:ext uri="{FF2B5EF4-FFF2-40B4-BE49-F238E27FC236}">
              <a16:creationId xmlns:a16="http://schemas.microsoft.com/office/drawing/2014/main" xmlns="" id="{00000000-0008-0000-2100-0000FC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1" name="206 CuadroTexto">
          <a:extLst>
            <a:ext uri="{FF2B5EF4-FFF2-40B4-BE49-F238E27FC236}">
              <a16:creationId xmlns:a16="http://schemas.microsoft.com/office/drawing/2014/main" xmlns="" id="{00000000-0008-0000-2100-0000FD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2" name="207 CuadroTexto">
          <a:extLst>
            <a:ext uri="{FF2B5EF4-FFF2-40B4-BE49-F238E27FC236}">
              <a16:creationId xmlns:a16="http://schemas.microsoft.com/office/drawing/2014/main" xmlns="" id="{00000000-0008-0000-2100-0000FE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3" name="208 CuadroTexto">
          <a:extLst>
            <a:ext uri="{FF2B5EF4-FFF2-40B4-BE49-F238E27FC236}">
              <a16:creationId xmlns:a16="http://schemas.microsoft.com/office/drawing/2014/main" xmlns="" id="{00000000-0008-0000-2100-0000FF08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4" name="209 CuadroTexto">
          <a:extLst>
            <a:ext uri="{FF2B5EF4-FFF2-40B4-BE49-F238E27FC236}">
              <a16:creationId xmlns:a16="http://schemas.microsoft.com/office/drawing/2014/main" xmlns="" id="{00000000-0008-0000-2100-00000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5" name="210 CuadroTexto">
          <a:extLst>
            <a:ext uri="{FF2B5EF4-FFF2-40B4-BE49-F238E27FC236}">
              <a16:creationId xmlns:a16="http://schemas.microsoft.com/office/drawing/2014/main" xmlns="" id="{00000000-0008-0000-2100-00000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6" name="211 CuadroTexto">
          <a:extLst>
            <a:ext uri="{FF2B5EF4-FFF2-40B4-BE49-F238E27FC236}">
              <a16:creationId xmlns:a16="http://schemas.microsoft.com/office/drawing/2014/main" xmlns="" id="{00000000-0008-0000-2100-00000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7" name="212 CuadroTexto">
          <a:extLst>
            <a:ext uri="{FF2B5EF4-FFF2-40B4-BE49-F238E27FC236}">
              <a16:creationId xmlns:a16="http://schemas.microsoft.com/office/drawing/2014/main" xmlns="" id="{00000000-0008-0000-2100-00000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8" name="213 CuadroTexto">
          <a:extLst>
            <a:ext uri="{FF2B5EF4-FFF2-40B4-BE49-F238E27FC236}">
              <a16:creationId xmlns:a16="http://schemas.microsoft.com/office/drawing/2014/main" xmlns="" id="{00000000-0008-0000-2100-00000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9" name="214 CuadroTexto">
          <a:extLst>
            <a:ext uri="{FF2B5EF4-FFF2-40B4-BE49-F238E27FC236}">
              <a16:creationId xmlns:a16="http://schemas.microsoft.com/office/drawing/2014/main" xmlns="" id="{00000000-0008-0000-2100-00000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0" name="215 CuadroTexto">
          <a:extLst>
            <a:ext uri="{FF2B5EF4-FFF2-40B4-BE49-F238E27FC236}">
              <a16:creationId xmlns:a16="http://schemas.microsoft.com/office/drawing/2014/main" xmlns="" id="{00000000-0008-0000-2100-00000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1" name="216 CuadroTexto">
          <a:extLst>
            <a:ext uri="{FF2B5EF4-FFF2-40B4-BE49-F238E27FC236}">
              <a16:creationId xmlns:a16="http://schemas.microsoft.com/office/drawing/2014/main" xmlns="" id="{00000000-0008-0000-2100-00000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2" name="217 CuadroTexto">
          <a:extLst>
            <a:ext uri="{FF2B5EF4-FFF2-40B4-BE49-F238E27FC236}">
              <a16:creationId xmlns:a16="http://schemas.microsoft.com/office/drawing/2014/main" xmlns="" id="{00000000-0008-0000-2100-00000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3" name="218 CuadroTexto">
          <a:extLst>
            <a:ext uri="{FF2B5EF4-FFF2-40B4-BE49-F238E27FC236}">
              <a16:creationId xmlns:a16="http://schemas.microsoft.com/office/drawing/2014/main" xmlns="" id="{00000000-0008-0000-2100-00000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4" name="219 CuadroTexto">
          <a:extLst>
            <a:ext uri="{FF2B5EF4-FFF2-40B4-BE49-F238E27FC236}">
              <a16:creationId xmlns:a16="http://schemas.microsoft.com/office/drawing/2014/main" xmlns="" id="{00000000-0008-0000-2100-00000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5" name="220 CuadroTexto">
          <a:extLst>
            <a:ext uri="{FF2B5EF4-FFF2-40B4-BE49-F238E27FC236}">
              <a16:creationId xmlns:a16="http://schemas.microsoft.com/office/drawing/2014/main" xmlns="" id="{00000000-0008-0000-2100-00000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6" name="221 CuadroTexto">
          <a:extLst>
            <a:ext uri="{FF2B5EF4-FFF2-40B4-BE49-F238E27FC236}">
              <a16:creationId xmlns:a16="http://schemas.microsoft.com/office/drawing/2014/main" xmlns="" id="{00000000-0008-0000-2100-00000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7" name="222 CuadroTexto">
          <a:extLst>
            <a:ext uri="{FF2B5EF4-FFF2-40B4-BE49-F238E27FC236}">
              <a16:creationId xmlns:a16="http://schemas.microsoft.com/office/drawing/2014/main" xmlns="" id="{00000000-0008-0000-2100-00000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8" name="223 CuadroTexto">
          <a:extLst>
            <a:ext uri="{FF2B5EF4-FFF2-40B4-BE49-F238E27FC236}">
              <a16:creationId xmlns:a16="http://schemas.microsoft.com/office/drawing/2014/main" xmlns="" id="{00000000-0008-0000-2100-00000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9" name="224 CuadroTexto">
          <a:extLst>
            <a:ext uri="{FF2B5EF4-FFF2-40B4-BE49-F238E27FC236}">
              <a16:creationId xmlns:a16="http://schemas.microsoft.com/office/drawing/2014/main" xmlns="" id="{00000000-0008-0000-2100-00000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0" name="225 CuadroTexto">
          <a:extLst>
            <a:ext uri="{FF2B5EF4-FFF2-40B4-BE49-F238E27FC236}">
              <a16:creationId xmlns:a16="http://schemas.microsoft.com/office/drawing/2014/main" xmlns="" id="{00000000-0008-0000-2100-00001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1" name="226 CuadroTexto">
          <a:extLst>
            <a:ext uri="{FF2B5EF4-FFF2-40B4-BE49-F238E27FC236}">
              <a16:creationId xmlns:a16="http://schemas.microsoft.com/office/drawing/2014/main" xmlns="" id="{00000000-0008-0000-2100-00001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2" name="227 CuadroTexto">
          <a:extLst>
            <a:ext uri="{FF2B5EF4-FFF2-40B4-BE49-F238E27FC236}">
              <a16:creationId xmlns:a16="http://schemas.microsoft.com/office/drawing/2014/main" xmlns="" id="{00000000-0008-0000-2100-00001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3" name="228 CuadroTexto">
          <a:extLst>
            <a:ext uri="{FF2B5EF4-FFF2-40B4-BE49-F238E27FC236}">
              <a16:creationId xmlns:a16="http://schemas.microsoft.com/office/drawing/2014/main" xmlns="" id="{00000000-0008-0000-2100-00001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4" name="229 CuadroTexto">
          <a:extLst>
            <a:ext uri="{FF2B5EF4-FFF2-40B4-BE49-F238E27FC236}">
              <a16:creationId xmlns:a16="http://schemas.microsoft.com/office/drawing/2014/main" xmlns="" id="{00000000-0008-0000-2100-00001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5" name="230 CuadroTexto">
          <a:extLst>
            <a:ext uri="{FF2B5EF4-FFF2-40B4-BE49-F238E27FC236}">
              <a16:creationId xmlns:a16="http://schemas.microsoft.com/office/drawing/2014/main" xmlns="" id="{00000000-0008-0000-2100-00001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6" name="231 CuadroTexto">
          <a:extLst>
            <a:ext uri="{FF2B5EF4-FFF2-40B4-BE49-F238E27FC236}">
              <a16:creationId xmlns:a16="http://schemas.microsoft.com/office/drawing/2014/main" xmlns="" id="{00000000-0008-0000-2100-00001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7" name="232 CuadroTexto">
          <a:extLst>
            <a:ext uri="{FF2B5EF4-FFF2-40B4-BE49-F238E27FC236}">
              <a16:creationId xmlns:a16="http://schemas.microsoft.com/office/drawing/2014/main" xmlns="" id="{00000000-0008-0000-2100-00001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8" name="233 CuadroTexto">
          <a:extLst>
            <a:ext uri="{FF2B5EF4-FFF2-40B4-BE49-F238E27FC236}">
              <a16:creationId xmlns:a16="http://schemas.microsoft.com/office/drawing/2014/main" xmlns="" id="{00000000-0008-0000-2100-00001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9" name="234 CuadroTexto">
          <a:extLst>
            <a:ext uri="{FF2B5EF4-FFF2-40B4-BE49-F238E27FC236}">
              <a16:creationId xmlns:a16="http://schemas.microsoft.com/office/drawing/2014/main" xmlns="" id="{00000000-0008-0000-2100-00001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0" name="235 CuadroTexto">
          <a:extLst>
            <a:ext uri="{FF2B5EF4-FFF2-40B4-BE49-F238E27FC236}">
              <a16:creationId xmlns:a16="http://schemas.microsoft.com/office/drawing/2014/main" xmlns="" id="{00000000-0008-0000-2100-00001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1" name="236 CuadroTexto">
          <a:extLst>
            <a:ext uri="{FF2B5EF4-FFF2-40B4-BE49-F238E27FC236}">
              <a16:creationId xmlns:a16="http://schemas.microsoft.com/office/drawing/2014/main" xmlns="" id="{00000000-0008-0000-2100-00001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2" name="237 CuadroTexto">
          <a:extLst>
            <a:ext uri="{FF2B5EF4-FFF2-40B4-BE49-F238E27FC236}">
              <a16:creationId xmlns:a16="http://schemas.microsoft.com/office/drawing/2014/main" xmlns="" id="{00000000-0008-0000-2100-00001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3" name="238 CuadroTexto">
          <a:extLst>
            <a:ext uri="{FF2B5EF4-FFF2-40B4-BE49-F238E27FC236}">
              <a16:creationId xmlns:a16="http://schemas.microsoft.com/office/drawing/2014/main" xmlns="" id="{00000000-0008-0000-2100-00001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4" name="239 CuadroTexto">
          <a:extLst>
            <a:ext uri="{FF2B5EF4-FFF2-40B4-BE49-F238E27FC236}">
              <a16:creationId xmlns:a16="http://schemas.microsoft.com/office/drawing/2014/main" xmlns="" id="{00000000-0008-0000-2100-00001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5" name="240 CuadroTexto">
          <a:extLst>
            <a:ext uri="{FF2B5EF4-FFF2-40B4-BE49-F238E27FC236}">
              <a16:creationId xmlns:a16="http://schemas.microsoft.com/office/drawing/2014/main" xmlns="" id="{00000000-0008-0000-2100-00001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6" name="241 CuadroTexto">
          <a:extLst>
            <a:ext uri="{FF2B5EF4-FFF2-40B4-BE49-F238E27FC236}">
              <a16:creationId xmlns:a16="http://schemas.microsoft.com/office/drawing/2014/main" xmlns="" id="{00000000-0008-0000-2100-00002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7" name="242 CuadroTexto">
          <a:extLst>
            <a:ext uri="{FF2B5EF4-FFF2-40B4-BE49-F238E27FC236}">
              <a16:creationId xmlns:a16="http://schemas.microsoft.com/office/drawing/2014/main" xmlns="" id="{00000000-0008-0000-2100-00002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8" name="243 CuadroTexto">
          <a:extLst>
            <a:ext uri="{FF2B5EF4-FFF2-40B4-BE49-F238E27FC236}">
              <a16:creationId xmlns:a16="http://schemas.microsoft.com/office/drawing/2014/main" xmlns="" id="{00000000-0008-0000-2100-00002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9" name="244 CuadroTexto">
          <a:extLst>
            <a:ext uri="{FF2B5EF4-FFF2-40B4-BE49-F238E27FC236}">
              <a16:creationId xmlns:a16="http://schemas.microsoft.com/office/drawing/2014/main" xmlns="" id="{00000000-0008-0000-2100-00002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0" name="245 CuadroTexto">
          <a:extLst>
            <a:ext uri="{FF2B5EF4-FFF2-40B4-BE49-F238E27FC236}">
              <a16:creationId xmlns:a16="http://schemas.microsoft.com/office/drawing/2014/main" xmlns="" id="{00000000-0008-0000-2100-00002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1" name="246 CuadroTexto">
          <a:extLst>
            <a:ext uri="{FF2B5EF4-FFF2-40B4-BE49-F238E27FC236}">
              <a16:creationId xmlns:a16="http://schemas.microsoft.com/office/drawing/2014/main" xmlns="" id="{00000000-0008-0000-2100-00002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2" name="247 CuadroTexto">
          <a:extLst>
            <a:ext uri="{FF2B5EF4-FFF2-40B4-BE49-F238E27FC236}">
              <a16:creationId xmlns:a16="http://schemas.microsoft.com/office/drawing/2014/main" xmlns="" id="{00000000-0008-0000-2100-00002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3" name="248 CuadroTexto">
          <a:extLst>
            <a:ext uri="{FF2B5EF4-FFF2-40B4-BE49-F238E27FC236}">
              <a16:creationId xmlns:a16="http://schemas.microsoft.com/office/drawing/2014/main" xmlns="" id="{00000000-0008-0000-2100-00002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4" name="249 CuadroTexto">
          <a:extLst>
            <a:ext uri="{FF2B5EF4-FFF2-40B4-BE49-F238E27FC236}">
              <a16:creationId xmlns:a16="http://schemas.microsoft.com/office/drawing/2014/main" xmlns="" id="{00000000-0008-0000-2100-00002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5" name="250 CuadroTexto">
          <a:extLst>
            <a:ext uri="{FF2B5EF4-FFF2-40B4-BE49-F238E27FC236}">
              <a16:creationId xmlns:a16="http://schemas.microsoft.com/office/drawing/2014/main" xmlns="" id="{00000000-0008-0000-2100-00002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6" name="251 CuadroTexto">
          <a:extLst>
            <a:ext uri="{FF2B5EF4-FFF2-40B4-BE49-F238E27FC236}">
              <a16:creationId xmlns:a16="http://schemas.microsoft.com/office/drawing/2014/main" xmlns="" id="{00000000-0008-0000-2100-00002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7" name="252 CuadroTexto">
          <a:extLst>
            <a:ext uri="{FF2B5EF4-FFF2-40B4-BE49-F238E27FC236}">
              <a16:creationId xmlns:a16="http://schemas.microsoft.com/office/drawing/2014/main" xmlns="" id="{00000000-0008-0000-2100-00002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8" name="253 CuadroTexto">
          <a:extLst>
            <a:ext uri="{FF2B5EF4-FFF2-40B4-BE49-F238E27FC236}">
              <a16:creationId xmlns:a16="http://schemas.microsoft.com/office/drawing/2014/main" xmlns="" id="{00000000-0008-0000-2100-00002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9" name="254 CuadroTexto">
          <a:extLst>
            <a:ext uri="{FF2B5EF4-FFF2-40B4-BE49-F238E27FC236}">
              <a16:creationId xmlns:a16="http://schemas.microsoft.com/office/drawing/2014/main" xmlns="" id="{00000000-0008-0000-2100-00002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0" name="255 CuadroTexto">
          <a:extLst>
            <a:ext uri="{FF2B5EF4-FFF2-40B4-BE49-F238E27FC236}">
              <a16:creationId xmlns:a16="http://schemas.microsoft.com/office/drawing/2014/main" xmlns="" id="{00000000-0008-0000-2100-00002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1" name="256 CuadroTexto">
          <a:extLst>
            <a:ext uri="{FF2B5EF4-FFF2-40B4-BE49-F238E27FC236}">
              <a16:creationId xmlns:a16="http://schemas.microsoft.com/office/drawing/2014/main" xmlns="" id="{00000000-0008-0000-2100-00002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2" name="257 CuadroTexto">
          <a:extLst>
            <a:ext uri="{FF2B5EF4-FFF2-40B4-BE49-F238E27FC236}">
              <a16:creationId xmlns:a16="http://schemas.microsoft.com/office/drawing/2014/main" xmlns="" id="{00000000-0008-0000-2100-00003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3" name="258 CuadroTexto">
          <a:extLst>
            <a:ext uri="{FF2B5EF4-FFF2-40B4-BE49-F238E27FC236}">
              <a16:creationId xmlns:a16="http://schemas.microsoft.com/office/drawing/2014/main" xmlns="" id="{00000000-0008-0000-2100-00003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4" name="259 CuadroTexto">
          <a:extLst>
            <a:ext uri="{FF2B5EF4-FFF2-40B4-BE49-F238E27FC236}">
              <a16:creationId xmlns:a16="http://schemas.microsoft.com/office/drawing/2014/main" xmlns="" id="{00000000-0008-0000-2100-00003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5" name="260 CuadroTexto">
          <a:extLst>
            <a:ext uri="{FF2B5EF4-FFF2-40B4-BE49-F238E27FC236}">
              <a16:creationId xmlns:a16="http://schemas.microsoft.com/office/drawing/2014/main" xmlns="" id="{00000000-0008-0000-2100-00003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6" name="261 CuadroTexto">
          <a:extLst>
            <a:ext uri="{FF2B5EF4-FFF2-40B4-BE49-F238E27FC236}">
              <a16:creationId xmlns:a16="http://schemas.microsoft.com/office/drawing/2014/main" xmlns="" id="{00000000-0008-0000-2100-00003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7" name="262 CuadroTexto">
          <a:extLst>
            <a:ext uri="{FF2B5EF4-FFF2-40B4-BE49-F238E27FC236}">
              <a16:creationId xmlns:a16="http://schemas.microsoft.com/office/drawing/2014/main" xmlns="" id="{00000000-0008-0000-2100-00003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8" name="263 CuadroTexto">
          <a:extLst>
            <a:ext uri="{FF2B5EF4-FFF2-40B4-BE49-F238E27FC236}">
              <a16:creationId xmlns:a16="http://schemas.microsoft.com/office/drawing/2014/main" xmlns="" id="{00000000-0008-0000-2100-00003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9" name="264 CuadroTexto">
          <a:extLst>
            <a:ext uri="{FF2B5EF4-FFF2-40B4-BE49-F238E27FC236}">
              <a16:creationId xmlns:a16="http://schemas.microsoft.com/office/drawing/2014/main" xmlns="" id="{00000000-0008-0000-2100-00003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0" name="265 CuadroTexto">
          <a:extLst>
            <a:ext uri="{FF2B5EF4-FFF2-40B4-BE49-F238E27FC236}">
              <a16:creationId xmlns:a16="http://schemas.microsoft.com/office/drawing/2014/main" xmlns="" id="{00000000-0008-0000-2100-00003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1" name="266 CuadroTexto">
          <a:extLst>
            <a:ext uri="{FF2B5EF4-FFF2-40B4-BE49-F238E27FC236}">
              <a16:creationId xmlns:a16="http://schemas.microsoft.com/office/drawing/2014/main" xmlns="" id="{00000000-0008-0000-2100-00003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2" name="267 CuadroTexto">
          <a:extLst>
            <a:ext uri="{FF2B5EF4-FFF2-40B4-BE49-F238E27FC236}">
              <a16:creationId xmlns:a16="http://schemas.microsoft.com/office/drawing/2014/main" xmlns="" id="{00000000-0008-0000-2100-00003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3" name="268 CuadroTexto">
          <a:extLst>
            <a:ext uri="{FF2B5EF4-FFF2-40B4-BE49-F238E27FC236}">
              <a16:creationId xmlns:a16="http://schemas.microsoft.com/office/drawing/2014/main" xmlns="" id="{00000000-0008-0000-2100-00003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4" name="269 CuadroTexto">
          <a:extLst>
            <a:ext uri="{FF2B5EF4-FFF2-40B4-BE49-F238E27FC236}">
              <a16:creationId xmlns:a16="http://schemas.microsoft.com/office/drawing/2014/main" xmlns="" id="{00000000-0008-0000-2100-00003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5" name="270 CuadroTexto">
          <a:extLst>
            <a:ext uri="{FF2B5EF4-FFF2-40B4-BE49-F238E27FC236}">
              <a16:creationId xmlns:a16="http://schemas.microsoft.com/office/drawing/2014/main" xmlns="" id="{00000000-0008-0000-2100-00003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6" name="271 CuadroTexto">
          <a:extLst>
            <a:ext uri="{FF2B5EF4-FFF2-40B4-BE49-F238E27FC236}">
              <a16:creationId xmlns:a16="http://schemas.microsoft.com/office/drawing/2014/main" xmlns="" id="{00000000-0008-0000-2100-00003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7" name="272 CuadroTexto">
          <a:extLst>
            <a:ext uri="{FF2B5EF4-FFF2-40B4-BE49-F238E27FC236}">
              <a16:creationId xmlns:a16="http://schemas.microsoft.com/office/drawing/2014/main" xmlns="" id="{00000000-0008-0000-2100-00003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8" name="273 CuadroTexto">
          <a:extLst>
            <a:ext uri="{FF2B5EF4-FFF2-40B4-BE49-F238E27FC236}">
              <a16:creationId xmlns:a16="http://schemas.microsoft.com/office/drawing/2014/main" xmlns="" id="{00000000-0008-0000-2100-00004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9" name="274 CuadroTexto">
          <a:extLst>
            <a:ext uri="{FF2B5EF4-FFF2-40B4-BE49-F238E27FC236}">
              <a16:creationId xmlns:a16="http://schemas.microsoft.com/office/drawing/2014/main" xmlns="" id="{00000000-0008-0000-2100-00004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0" name="275 CuadroTexto">
          <a:extLst>
            <a:ext uri="{FF2B5EF4-FFF2-40B4-BE49-F238E27FC236}">
              <a16:creationId xmlns:a16="http://schemas.microsoft.com/office/drawing/2014/main" xmlns="" id="{00000000-0008-0000-2100-00004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1" name="276 CuadroTexto">
          <a:extLst>
            <a:ext uri="{FF2B5EF4-FFF2-40B4-BE49-F238E27FC236}">
              <a16:creationId xmlns:a16="http://schemas.microsoft.com/office/drawing/2014/main" xmlns="" id="{00000000-0008-0000-2100-00004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2" name="277 CuadroTexto">
          <a:extLst>
            <a:ext uri="{FF2B5EF4-FFF2-40B4-BE49-F238E27FC236}">
              <a16:creationId xmlns:a16="http://schemas.microsoft.com/office/drawing/2014/main" xmlns="" id="{00000000-0008-0000-2100-00004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3" name="278 CuadroTexto">
          <a:extLst>
            <a:ext uri="{FF2B5EF4-FFF2-40B4-BE49-F238E27FC236}">
              <a16:creationId xmlns:a16="http://schemas.microsoft.com/office/drawing/2014/main" xmlns="" id="{00000000-0008-0000-2100-00004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4" name="279 CuadroTexto">
          <a:extLst>
            <a:ext uri="{FF2B5EF4-FFF2-40B4-BE49-F238E27FC236}">
              <a16:creationId xmlns:a16="http://schemas.microsoft.com/office/drawing/2014/main" xmlns="" id="{00000000-0008-0000-2100-00004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5" name="280 CuadroTexto">
          <a:extLst>
            <a:ext uri="{FF2B5EF4-FFF2-40B4-BE49-F238E27FC236}">
              <a16:creationId xmlns:a16="http://schemas.microsoft.com/office/drawing/2014/main" xmlns="" id="{00000000-0008-0000-2100-00004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6" name="281 CuadroTexto">
          <a:extLst>
            <a:ext uri="{FF2B5EF4-FFF2-40B4-BE49-F238E27FC236}">
              <a16:creationId xmlns:a16="http://schemas.microsoft.com/office/drawing/2014/main" xmlns="" id="{00000000-0008-0000-2100-00004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7" name="282 CuadroTexto">
          <a:extLst>
            <a:ext uri="{FF2B5EF4-FFF2-40B4-BE49-F238E27FC236}">
              <a16:creationId xmlns:a16="http://schemas.microsoft.com/office/drawing/2014/main" xmlns="" id="{00000000-0008-0000-2100-00004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8" name="283 CuadroTexto">
          <a:extLst>
            <a:ext uri="{FF2B5EF4-FFF2-40B4-BE49-F238E27FC236}">
              <a16:creationId xmlns:a16="http://schemas.microsoft.com/office/drawing/2014/main" xmlns="" id="{00000000-0008-0000-2100-00004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9" name="284 CuadroTexto">
          <a:extLst>
            <a:ext uri="{FF2B5EF4-FFF2-40B4-BE49-F238E27FC236}">
              <a16:creationId xmlns:a16="http://schemas.microsoft.com/office/drawing/2014/main" xmlns="" id="{00000000-0008-0000-2100-00004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0" name="285 CuadroTexto">
          <a:extLst>
            <a:ext uri="{FF2B5EF4-FFF2-40B4-BE49-F238E27FC236}">
              <a16:creationId xmlns:a16="http://schemas.microsoft.com/office/drawing/2014/main" xmlns="" id="{00000000-0008-0000-2100-00004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1" name="286 CuadroTexto">
          <a:extLst>
            <a:ext uri="{FF2B5EF4-FFF2-40B4-BE49-F238E27FC236}">
              <a16:creationId xmlns:a16="http://schemas.microsoft.com/office/drawing/2014/main" xmlns="" id="{00000000-0008-0000-2100-00004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2" name="287 CuadroTexto">
          <a:extLst>
            <a:ext uri="{FF2B5EF4-FFF2-40B4-BE49-F238E27FC236}">
              <a16:creationId xmlns:a16="http://schemas.microsoft.com/office/drawing/2014/main" xmlns="" id="{00000000-0008-0000-2100-00004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3" name="288 CuadroTexto">
          <a:extLst>
            <a:ext uri="{FF2B5EF4-FFF2-40B4-BE49-F238E27FC236}">
              <a16:creationId xmlns:a16="http://schemas.microsoft.com/office/drawing/2014/main" xmlns="" id="{00000000-0008-0000-2100-00004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4" name="289 CuadroTexto">
          <a:extLst>
            <a:ext uri="{FF2B5EF4-FFF2-40B4-BE49-F238E27FC236}">
              <a16:creationId xmlns:a16="http://schemas.microsoft.com/office/drawing/2014/main" xmlns="" id="{00000000-0008-0000-2100-00005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5" name="290 CuadroTexto">
          <a:extLst>
            <a:ext uri="{FF2B5EF4-FFF2-40B4-BE49-F238E27FC236}">
              <a16:creationId xmlns:a16="http://schemas.microsoft.com/office/drawing/2014/main" xmlns="" id="{00000000-0008-0000-2100-00005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6" name="291 CuadroTexto">
          <a:extLst>
            <a:ext uri="{FF2B5EF4-FFF2-40B4-BE49-F238E27FC236}">
              <a16:creationId xmlns:a16="http://schemas.microsoft.com/office/drawing/2014/main" xmlns="" id="{00000000-0008-0000-2100-00005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7" name="292 CuadroTexto">
          <a:extLst>
            <a:ext uri="{FF2B5EF4-FFF2-40B4-BE49-F238E27FC236}">
              <a16:creationId xmlns:a16="http://schemas.microsoft.com/office/drawing/2014/main" xmlns="" id="{00000000-0008-0000-2100-00005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8" name="293 CuadroTexto">
          <a:extLst>
            <a:ext uri="{FF2B5EF4-FFF2-40B4-BE49-F238E27FC236}">
              <a16:creationId xmlns:a16="http://schemas.microsoft.com/office/drawing/2014/main" xmlns="" id="{00000000-0008-0000-2100-00005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9" name="294 CuadroTexto">
          <a:extLst>
            <a:ext uri="{FF2B5EF4-FFF2-40B4-BE49-F238E27FC236}">
              <a16:creationId xmlns:a16="http://schemas.microsoft.com/office/drawing/2014/main" xmlns="" id="{00000000-0008-0000-2100-00005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0" name="295 CuadroTexto">
          <a:extLst>
            <a:ext uri="{FF2B5EF4-FFF2-40B4-BE49-F238E27FC236}">
              <a16:creationId xmlns:a16="http://schemas.microsoft.com/office/drawing/2014/main" xmlns="" id="{00000000-0008-0000-2100-00005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1" name="296 CuadroTexto">
          <a:extLst>
            <a:ext uri="{FF2B5EF4-FFF2-40B4-BE49-F238E27FC236}">
              <a16:creationId xmlns:a16="http://schemas.microsoft.com/office/drawing/2014/main" xmlns="" id="{00000000-0008-0000-2100-00005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392" name="301 CuadroTexto">
          <a:extLst>
            <a:ext uri="{FF2B5EF4-FFF2-40B4-BE49-F238E27FC236}">
              <a16:creationId xmlns:a16="http://schemas.microsoft.com/office/drawing/2014/main" xmlns="" id="{00000000-0008-0000-2100-00005809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393" name="302 CuadroTexto">
          <a:extLst>
            <a:ext uri="{FF2B5EF4-FFF2-40B4-BE49-F238E27FC236}">
              <a16:creationId xmlns:a16="http://schemas.microsoft.com/office/drawing/2014/main" xmlns="" id="{00000000-0008-0000-2100-00005909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4" name="17 CuadroTexto">
          <a:extLst>
            <a:ext uri="{FF2B5EF4-FFF2-40B4-BE49-F238E27FC236}">
              <a16:creationId xmlns:a16="http://schemas.microsoft.com/office/drawing/2014/main" xmlns="" id="{00000000-0008-0000-2100-00005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5" name="90 CuadroTexto">
          <a:extLst>
            <a:ext uri="{FF2B5EF4-FFF2-40B4-BE49-F238E27FC236}">
              <a16:creationId xmlns:a16="http://schemas.microsoft.com/office/drawing/2014/main" xmlns="" id="{00000000-0008-0000-2100-00005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6" name="91 CuadroTexto">
          <a:extLst>
            <a:ext uri="{FF2B5EF4-FFF2-40B4-BE49-F238E27FC236}">
              <a16:creationId xmlns:a16="http://schemas.microsoft.com/office/drawing/2014/main" xmlns="" id="{00000000-0008-0000-2100-00005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7" name="92 CuadroTexto">
          <a:extLst>
            <a:ext uri="{FF2B5EF4-FFF2-40B4-BE49-F238E27FC236}">
              <a16:creationId xmlns:a16="http://schemas.microsoft.com/office/drawing/2014/main" xmlns="" id="{00000000-0008-0000-2100-00005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8" name="93 CuadroTexto">
          <a:extLst>
            <a:ext uri="{FF2B5EF4-FFF2-40B4-BE49-F238E27FC236}">
              <a16:creationId xmlns:a16="http://schemas.microsoft.com/office/drawing/2014/main" xmlns="" id="{00000000-0008-0000-2100-00005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9" name="94 CuadroTexto">
          <a:extLst>
            <a:ext uri="{FF2B5EF4-FFF2-40B4-BE49-F238E27FC236}">
              <a16:creationId xmlns:a16="http://schemas.microsoft.com/office/drawing/2014/main" xmlns="" id="{00000000-0008-0000-2100-00005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0" name="95 CuadroTexto">
          <a:extLst>
            <a:ext uri="{FF2B5EF4-FFF2-40B4-BE49-F238E27FC236}">
              <a16:creationId xmlns:a16="http://schemas.microsoft.com/office/drawing/2014/main" xmlns="" id="{00000000-0008-0000-2100-00006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1" name="96 CuadroTexto">
          <a:extLst>
            <a:ext uri="{FF2B5EF4-FFF2-40B4-BE49-F238E27FC236}">
              <a16:creationId xmlns:a16="http://schemas.microsoft.com/office/drawing/2014/main" xmlns="" id="{00000000-0008-0000-2100-00006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2" name="97 CuadroTexto">
          <a:extLst>
            <a:ext uri="{FF2B5EF4-FFF2-40B4-BE49-F238E27FC236}">
              <a16:creationId xmlns:a16="http://schemas.microsoft.com/office/drawing/2014/main" xmlns="" id="{00000000-0008-0000-2100-00006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3" name="98 CuadroTexto">
          <a:extLst>
            <a:ext uri="{FF2B5EF4-FFF2-40B4-BE49-F238E27FC236}">
              <a16:creationId xmlns:a16="http://schemas.microsoft.com/office/drawing/2014/main" xmlns="" id="{00000000-0008-0000-2100-00006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4" name="99 CuadroTexto">
          <a:extLst>
            <a:ext uri="{FF2B5EF4-FFF2-40B4-BE49-F238E27FC236}">
              <a16:creationId xmlns:a16="http://schemas.microsoft.com/office/drawing/2014/main" xmlns="" id="{00000000-0008-0000-2100-00006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5" name="100 CuadroTexto">
          <a:extLst>
            <a:ext uri="{FF2B5EF4-FFF2-40B4-BE49-F238E27FC236}">
              <a16:creationId xmlns:a16="http://schemas.microsoft.com/office/drawing/2014/main" xmlns="" id="{00000000-0008-0000-2100-00006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6" name="101 CuadroTexto">
          <a:extLst>
            <a:ext uri="{FF2B5EF4-FFF2-40B4-BE49-F238E27FC236}">
              <a16:creationId xmlns:a16="http://schemas.microsoft.com/office/drawing/2014/main" xmlns="" id="{00000000-0008-0000-2100-00006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7" name="118 CuadroTexto">
          <a:extLst>
            <a:ext uri="{FF2B5EF4-FFF2-40B4-BE49-F238E27FC236}">
              <a16:creationId xmlns:a16="http://schemas.microsoft.com/office/drawing/2014/main" xmlns="" id="{00000000-0008-0000-2100-00006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8" name="119 CuadroTexto">
          <a:extLst>
            <a:ext uri="{FF2B5EF4-FFF2-40B4-BE49-F238E27FC236}">
              <a16:creationId xmlns:a16="http://schemas.microsoft.com/office/drawing/2014/main" xmlns="" id="{00000000-0008-0000-2100-00006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9" name="120 CuadroTexto">
          <a:extLst>
            <a:ext uri="{FF2B5EF4-FFF2-40B4-BE49-F238E27FC236}">
              <a16:creationId xmlns:a16="http://schemas.microsoft.com/office/drawing/2014/main" xmlns="" id="{00000000-0008-0000-2100-00006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0" name="121 CuadroTexto">
          <a:extLst>
            <a:ext uri="{FF2B5EF4-FFF2-40B4-BE49-F238E27FC236}">
              <a16:creationId xmlns:a16="http://schemas.microsoft.com/office/drawing/2014/main" xmlns="" id="{00000000-0008-0000-2100-00006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1" name="122 CuadroTexto">
          <a:extLst>
            <a:ext uri="{FF2B5EF4-FFF2-40B4-BE49-F238E27FC236}">
              <a16:creationId xmlns:a16="http://schemas.microsoft.com/office/drawing/2014/main" xmlns="" id="{00000000-0008-0000-2100-00006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2" name="123 CuadroTexto">
          <a:extLst>
            <a:ext uri="{FF2B5EF4-FFF2-40B4-BE49-F238E27FC236}">
              <a16:creationId xmlns:a16="http://schemas.microsoft.com/office/drawing/2014/main" xmlns="" id="{00000000-0008-0000-2100-00006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3" name="124 CuadroTexto">
          <a:extLst>
            <a:ext uri="{FF2B5EF4-FFF2-40B4-BE49-F238E27FC236}">
              <a16:creationId xmlns:a16="http://schemas.microsoft.com/office/drawing/2014/main" xmlns="" id="{00000000-0008-0000-2100-00006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4" name="125 CuadroTexto">
          <a:extLst>
            <a:ext uri="{FF2B5EF4-FFF2-40B4-BE49-F238E27FC236}">
              <a16:creationId xmlns:a16="http://schemas.microsoft.com/office/drawing/2014/main" xmlns="" id="{00000000-0008-0000-2100-00006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5" name="143 CuadroTexto">
          <a:extLst>
            <a:ext uri="{FF2B5EF4-FFF2-40B4-BE49-F238E27FC236}">
              <a16:creationId xmlns:a16="http://schemas.microsoft.com/office/drawing/2014/main" xmlns="" id="{00000000-0008-0000-2100-00006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6" name="144 CuadroTexto">
          <a:extLst>
            <a:ext uri="{FF2B5EF4-FFF2-40B4-BE49-F238E27FC236}">
              <a16:creationId xmlns:a16="http://schemas.microsoft.com/office/drawing/2014/main" xmlns="" id="{00000000-0008-0000-2100-00007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7" name="145 CuadroTexto">
          <a:extLst>
            <a:ext uri="{FF2B5EF4-FFF2-40B4-BE49-F238E27FC236}">
              <a16:creationId xmlns:a16="http://schemas.microsoft.com/office/drawing/2014/main" xmlns="" id="{00000000-0008-0000-2100-00007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8" name="146 CuadroTexto">
          <a:extLst>
            <a:ext uri="{FF2B5EF4-FFF2-40B4-BE49-F238E27FC236}">
              <a16:creationId xmlns:a16="http://schemas.microsoft.com/office/drawing/2014/main" xmlns="" id="{00000000-0008-0000-2100-00007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9" name="147 CuadroTexto">
          <a:extLst>
            <a:ext uri="{FF2B5EF4-FFF2-40B4-BE49-F238E27FC236}">
              <a16:creationId xmlns:a16="http://schemas.microsoft.com/office/drawing/2014/main" xmlns="" id="{00000000-0008-0000-2100-00007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0" name="148 CuadroTexto">
          <a:extLst>
            <a:ext uri="{FF2B5EF4-FFF2-40B4-BE49-F238E27FC236}">
              <a16:creationId xmlns:a16="http://schemas.microsoft.com/office/drawing/2014/main" xmlns="" id="{00000000-0008-0000-2100-00007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1" name="149 CuadroTexto">
          <a:extLst>
            <a:ext uri="{FF2B5EF4-FFF2-40B4-BE49-F238E27FC236}">
              <a16:creationId xmlns:a16="http://schemas.microsoft.com/office/drawing/2014/main" xmlns="" id="{00000000-0008-0000-2100-00007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2" name="150 CuadroTexto">
          <a:extLst>
            <a:ext uri="{FF2B5EF4-FFF2-40B4-BE49-F238E27FC236}">
              <a16:creationId xmlns:a16="http://schemas.microsoft.com/office/drawing/2014/main" xmlns="" id="{00000000-0008-0000-2100-00007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3" name="151 CuadroTexto">
          <a:extLst>
            <a:ext uri="{FF2B5EF4-FFF2-40B4-BE49-F238E27FC236}">
              <a16:creationId xmlns:a16="http://schemas.microsoft.com/office/drawing/2014/main" xmlns="" id="{00000000-0008-0000-2100-00007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4" name="152 CuadroTexto">
          <a:extLst>
            <a:ext uri="{FF2B5EF4-FFF2-40B4-BE49-F238E27FC236}">
              <a16:creationId xmlns:a16="http://schemas.microsoft.com/office/drawing/2014/main" xmlns="" id="{00000000-0008-0000-2100-00007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5" name="153 CuadroTexto">
          <a:extLst>
            <a:ext uri="{FF2B5EF4-FFF2-40B4-BE49-F238E27FC236}">
              <a16:creationId xmlns:a16="http://schemas.microsoft.com/office/drawing/2014/main" xmlns="" id="{00000000-0008-0000-2100-00007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6" name="154 CuadroTexto">
          <a:extLst>
            <a:ext uri="{FF2B5EF4-FFF2-40B4-BE49-F238E27FC236}">
              <a16:creationId xmlns:a16="http://schemas.microsoft.com/office/drawing/2014/main" xmlns="" id="{00000000-0008-0000-2100-00007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7" name="155 CuadroTexto">
          <a:extLst>
            <a:ext uri="{FF2B5EF4-FFF2-40B4-BE49-F238E27FC236}">
              <a16:creationId xmlns:a16="http://schemas.microsoft.com/office/drawing/2014/main" xmlns="" id="{00000000-0008-0000-2100-00007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8" name="156 CuadroTexto">
          <a:extLst>
            <a:ext uri="{FF2B5EF4-FFF2-40B4-BE49-F238E27FC236}">
              <a16:creationId xmlns:a16="http://schemas.microsoft.com/office/drawing/2014/main" xmlns="" id="{00000000-0008-0000-2100-00007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9" name="157 CuadroTexto">
          <a:extLst>
            <a:ext uri="{FF2B5EF4-FFF2-40B4-BE49-F238E27FC236}">
              <a16:creationId xmlns:a16="http://schemas.microsoft.com/office/drawing/2014/main" xmlns="" id="{00000000-0008-0000-2100-00007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0" name="158 CuadroTexto">
          <a:extLst>
            <a:ext uri="{FF2B5EF4-FFF2-40B4-BE49-F238E27FC236}">
              <a16:creationId xmlns:a16="http://schemas.microsoft.com/office/drawing/2014/main" xmlns="" id="{00000000-0008-0000-2100-00007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1" name="159 CuadroTexto">
          <a:extLst>
            <a:ext uri="{FF2B5EF4-FFF2-40B4-BE49-F238E27FC236}">
              <a16:creationId xmlns:a16="http://schemas.microsoft.com/office/drawing/2014/main" xmlns="" id="{00000000-0008-0000-2100-00007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2" name="160 CuadroTexto">
          <a:extLst>
            <a:ext uri="{FF2B5EF4-FFF2-40B4-BE49-F238E27FC236}">
              <a16:creationId xmlns:a16="http://schemas.microsoft.com/office/drawing/2014/main" xmlns="" id="{00000000-0008-0000-2100-00008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3" name="161 CuadroTexto">
          <a:extLst>
            <a:ext uri="{FF2B5EF4-FFF2-40B4-BE49-F238E27FC236}">
              <a16:creationId xmlns:a16="http://schemas.microsoft.com/office/drawing/2014/main" xmlns="" id="{00000000-0008-0000-2100-00008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4" name="162 CuadroTexto">
          <a:extLst>
            <a:ext uri="{FF2B5EF4-FFF2-40B4-BE49-F238E27FC236}">
              <a16:creationId xmlns:a16="http://schemas.microsoft.com/office/drawing/2014/main" xmlns="" id="{00000000-0008-0000-2100-00008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5" name="163 CuadroTexto">
          <a:extLst>
            <a:ext uri="{FF2B5EF4-FFF2-40B4-BE49-F238E27FC236}">
              <a16:creationId xmlns:a16="http://schemas.microsoft.com/office/drawing/2014/main" xmlns="" id="{00000000-0008-0000-2100-00008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6" name="164 CuadroTexto">
          <a:extLst>
            <a:ext uri="{FF2B5EF4-FFF2-40B4-BE49-F238E27FC236}">
              <a16:creationId xmlns:a16="http://schemas.microsoft.com/office/drawing/2014/main" xmlns="" id="{00000000-0008-0000-2100-00008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7" name="165 CuadroTexto">
          <a:extLst>
            <a:ext uri="{FF2B5EF4-FFF2-40B4-BE49-F238E27FC236}">
              <a16:creationId xmlns:a16="http://schemas.microsoft.com/office/drawing/2014/main" xmlns="" id="{00000000-0008-0000-2100-00008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8" name="166 CuadroTexto">
          <a:extLst>
            <a:ext uri="{FF2B5EF4-FFF2-40B4-BE49-F238E27FC236}">
              <a16:creationId xmlns:a16="http://schemas.microsoft.com/office/drawing/2014/main" xmlns="" id="{00000000-0008-0000-2100-00008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9" name="167 CuadroTexto">
          <a:extLst>
            <a:ext uri="{FF2B5EF4-FFF2-40B4-BE49-F238E27FC236}">
              <a16:creationId xmlns:a16="http://schemas.microsoft.com/office/drawing/2014/main" xmlns="" id="{00000000-0008-0000-2100-00008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0" name="168 CuadroTexto">
          <a:extLst>
            <a:ext uri="{FF2B5EF4-FFF2-40B4-BE49-F238E27FC236}">
              <a16:creationId xmlns:a16="http://schemas.microsoft.com/office/drawing/2014/main" xmlns="" id="{00000000-0008-0000-2100-00008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1" name="169 CuadroTexto">
          <a:extLst>
            <a:ext uri="{FF2B5EF4-FFF2-40B4-BE49-F238E27FC236}">
              <a16:creationId xmlns:a16="http://schemas.microsoft.com/office/drawing/2014/main" xmlns="" id="{00000000-0008-0000-2100-00008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2" name="170 CuadroTexto">
          <a:extLst>
            <a:ext uri="{FF2B5EF4-FFF2-40B4-BE49-F238E27FC236}">
              <a16:creationId xmlns:a16="http://schemas.microsoft.com/office/drawing/2014/main" xmlns="" id="{00000000-0008-0000-2100-00008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3" name="171 CuadroTexto">
          <a:extLst>
            <a:ext uri="{FF2B5EF4-FFF2-40B4-BE49-F238E27FC236}">
              <a16:creationId xmlns:a16="http://schemas.microsoft.com/office/drawing/2014/main" xmlns="" id="{00000000-0008-0000-2100-00008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4" name="172 CuadroTexto">
          <a:extLst>
            <a:ext uri="{FF2B5EF4-FFF2-40B4-BE49-F238E27FC236}">
              <a16:creationId xmlns:a16="http://schemas.microsoft.com/office/drawing/2014/main" xmlns="" id="{00000000-0008-0000-2100-00008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5" name="173 CuadroTexto">
          <a:extLst>
            <a:ext uri="{FF2B5EF4-FFF2-40B4-BE49-F238E27FC236}">
              <a16:creationId xmlns:a16="http://schemas.microsoft.com/office/drawing/2014/main" xmlns="" id="{00000000-0008-0000-2100-00008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6" name="174 CuadroTexto">
          <a:extLst>
            <a:ext uri="{FF2B5EF4-FFF2-40B4-BE49-F238E27FC236}">
              <a16:creationId xmlns:a16="http://schemas.microsoft.com/office/drawing/2014/main" xmlns="" id="{00000000-0008-0000-2100-00008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7" name="175 CuadroTexto">
          <a:extLst>
            <a:ext uri="{FF2B5EF4-FFF2-40B4-BE49-F238E27FC236}">
              <a16:creationId xmlns:a16="http://schemas.microsoft.com/office/drawing/2014/main" xmlns="" id="{00000000-0008-0000-2100-00008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8" name="176 CuadroTexto">
          <a:extLst>
            <a:ext uri="{FF2B5EF4-FFF2-40B4-BE49-F238E27FC236}">
              <a16:creationId xmlns:a16="http://schemas.microsoft.com/office/drawing/2014/main" xmlns="" id="{00000000-0008-0000-2100-00009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9" name="177 CuadroTexto">
          <a:extLst>
            <a:ext uri="{FF2B5EF4-FFF2-40B4-BE49-F238E27FC236}">
              <a16:creationId xmlns:a16="http://schemas.microsoft.com/office/drawing/2014/main" xmlns="" id="{00000000-0008-0000-2100-00009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0" name="178 CuadroTexto">
          <a:extLst>
            <a:ext uri="{FF2B5EF4-FFF2-40B4-BE49-F238E27FC236}">
              <a16:creationId xmlns:a16="http://schemas.microsoft.com/office/drawing/2014/main" xmlns="" id="{00000000-0008-0000-2100-00009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1" name="179 CuadroTexto">
          <a:extLst>
            <a:ext uri="{FF2B5EF4-FFF2-40B4-BE49-F238E27FC236}">
              <a16:creationId xmlns:a16="http://schemas.microsoft.com/office/drawing/2014/main" xmlns="" id="{00000000-0008-0000-2100-00009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2" name="180 CuadroTexto">
          <a:extLst>
            <a:ext uri="{FF2B5EF4-FFF2-40B4-BE49-F238E27FC236}">
              <a16:creationId xmlns:a16="http://schemas.microsoft.com/office/drawing/2014/main" xmlns="" id="{00000000-0008-0000-2100-00009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3" name="181 CuadroTexto">
          <a:extLst>
            <a:ext uri="{FF2B5EF4-FFF2-40B4-BE49-F238E27FC236}">
              <a16:creationId xmlns:a16="http://schemas.microsoft.com/office/drawing/2014/main" xmlns="" id="{00000000-0008-0000-2100-00009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4" name="182 CuadroTexto">
          <a:extLst>
            <a:ext uri="{FF2B5EF4-FFF2-40B4-BE49-F238E27FC236}">
              <a16:creationId xmlns:a16="http://schemas.microsoft.com/office/drawing/2014/main" xmlns="" id="{00000000-0008-0000-2100-00009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5" name="183 CuadroTexto">
          <a:extLst>
            <a:ext uri="{FF2B5EF4-FFF2-40B4-BE49-F238E27FC236}">
              <a16:creationId xmlns:a16="http://schemas.microsoft.com/office/drawing/2014/main" xmlns="" id="{00000000-0008-0000-2100-00009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6" name="184 CuadroTexto">
          <a:extLst>
            <a:ext uri="{FF2B5EF4-FFF2-40B4-BE49-F238E27FC236}">
              <a16:creationId xmlns:a16="http://schemas.microsoft.com/office/drawing/2014/main" xmlns="" id="{00000000-0008-0000-2100-00009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7" name="185 CuadroTexto">
          <a:extLst>
            <a:ext uri="{FF2B5EF4-FFF2-40B4-BE49-F238E27FC236}">
              <a16:creationId xmlns:a16="http://schemas.microsoft.com/office/drawing/2014/main" xmlns="" id="{00000000-0008-0000-2100-00009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8" name="186 CuadroTexto">
          <a:extLst>
            <a:ext uri="{FF2B5EF4-FFF2-40B4-BE49-F238E27FC236}">
              <a16:creationId xmlns:a16="http://schemas.microsoft.com/office/drawing/2014/main" xmlns="" id="{00000000-0008-0000-2100-00009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9" name="187 CuadroTexto">
          <a:extLst>
            <a:ext uri="{FF2B5EF4-FFF2-40B4-BE49-F238E27FC236}">
              <a16:creationId xmlns:a16="http://schemas.microsoft.com/office/drawing/2014/main" xmlns="" id="{00000000-0008-0000-2100-00009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0" name="188 CuadroTexto">
          <a:extLst>
            <a:ext uri="{FF2B5EF4-FFF2-40B4-BE49-F238E27FC236}">
              <a16:creationId xmlns:a16="http://schemas.microsoft.com/office/drawing/2014/main" xmlns="" id="{00000000-0008-0000-2100-00009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1" name="189 CuadroTexto">
          <a:extLst>
            <a:ext uri="{FF2B5EF4-FFF2-40B4-BE49-F238E27FC236}">
              <a16:creationId xmlns:a16="http://schemas.microsoft.com/office/drawing/2014/main" xmlns="" id="{00000000-0008-0000-2100-00009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2" name="190 CuadroTexto">
          <a:extLst>
            <a:ext uri="{FF2B5EF4-FFF2-40B4-BE49-F238E27FC236}">
              <a16:creationId xmlns:a16="http://schemas.microsoft.com/office/drawing/2014/main" xmlns="" id="{00000000-0008-0000-2100-00009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3" name="191 CuadroTexto">
          <a:extLst>
            <a:ext uri="{FF2B5EF4-FFF2-40B4-BE49-F238E27FC236}">
              <a16:creationId xmlns:a16="http://schemas.microsoft.com/office/drawing/2014/main" xmlns="" id="{00000000-0008-0000-2100-00009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4" name="192 CuadroTexto">
          <a:extLst>
            <a:ext uri="{FF2B5EF4-FFF2-40B4-BE49-F238E27FC236}">
              <a16:creationId xmlns:a16="http://schemas.microsoft.com/office/drawing/2014/main" xmlns="" id="{00000000-0008-0000-2100-0000A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5" name="193 CuadroTexto">
          <a:extLst>
            <a:ext uri="{FF2B5EF4-FFF2-40B4-BE49-F238E27FC236}">
              <a16:creationId xmlns:a16="http://schemas.microsoft.com/office/drawing/2014/main" xmlns="" id="{00000000-0008-0000-2100-0000A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6" name="194 CuadroTexto">
          <a:extLst>
            <a:ext uri="{FF2B5EF4-FFF2-40B4-BE49-F238E27FC236}">
              <a16:creationId xmlns:a16="http://schemas.microsoft.com/office/drawing/2014/main" xmlns="" id="{00000000-0008-0000-2100-0000A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7" name="195 CuadroTexto">
          <a:extLst>
            <a:ext uri="{FF2B5EF4-FFF2-40B4-BE49-F238E27FC236}">
              <a16:creationId xmlns:a16="http://schemas.microsoft.com/office/drawing/2014/main" xmlns="" id="{00000000-0008-0000-2100-0000A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8" name="196 CuadroTexto">
          <a:extLst>
            <a:ext uri="{FF2B5EF4-FFF2-40B4-BE49-F238E27FC236}">
              <a16:creationId xmlns:a16="http://schemas.microsoft.com/office/drawing/2014/main" xmlns="" id="{00000000-0008-0000-2100-0000A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9" name="197 CuadroTexto">
          <a:extLst>
            <a:ext uri="{FF2B5EF4-FFF2-40B4-BE49-F238E27FC236}">
              <a16:creationId xmlns:a16="http://schemas.microsoft.com/office/drawing/2014/main" xmlns="" id="{00000000-0008-0000-2100-0000A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0" name="198 CuadroTexto">
          <a:extLst>
            <a:ext uri="{FF2B5EF4-FFF2-40B4-BE49-F238E27FC236}">
              <a16:creationId xmlns:a16="http://schemas.microsoft.com/office/drawing/2014/main" xmlns="" id="{00000000-0008-0000-2100-0000A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1" name="199 CuadroTexto">
          <a:extLst>
            <a:ext uri="{FF2B5EF4-FFF2-40B4-BE49-F238E27FC236}">
              <a16:creationId xmlns:a16="http://schemas.microsoft.com/office/drawing/2014/main" xmlns="" id="{00000000-0008-0000-2100-0000A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2" name="200 CuadroTexto">
          <a:extLst>
            <a:ext uri="{FF2B5EF4-FFF2-40B4-BE49-F238E27FC236}">
              <a16:creationId xmlns:a16="http://schemas.microsoft.com/office/drawing/2014/main" xmlns="" id="{00000000-0008-0000-2100-0000A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3" name="201 CuadroTexto">
          <a:extLst>
            <a:ext uri="{FF2B5EF4-FFF2-40B4-BE49-F238E27FC236}">
              <a16:creationId xmlns:a16="http://schemas.microsoft.com/office/drawing/2014/main" xmlns="" id="{00000000-0008-0000-2100-0000A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4" name="202 CuadroTexto">
          <a:extLst>
            <a:ext uri="{FF2B5EF4-FFF2-40B4-BE49-F238E27FC236}">
              <a16:creationId xmlns:a16="http://schemas.microsoft.com/office/drawing/2014/main" xmlns="" id="{00000000-0008-0000-2100-0000A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5" name="203 CuadroTexto">
          <a:extLst>
            <a:ext uri="{FF2B5EF4-FFF2-40B4-BE49-F238E27FC236}">
              <a16:creationId xmlns:a16="http://schemas.microsoft.com/office/drawing/2014/main" xmlns="" id="{00000000-0008-0000-2100-0000A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6" name="204 CuadroTexto">
          <a:extLst>
            <a:ext uri="{FF2B5EF4-FFF2-40B4-BE49-F238E27FC236}">
              <a16:creationId xmlns:a16="http://schemas.microsoft.com/office/drawing/2014/main" xmlns="" id="{00000000-0008-0000-2100-0000A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7" name="205 CuadroTexto">
          <a:extLst>
            <a:ext uri="{FF2B5EF4-FFF2-40B4-BE49-F238E27FC236}">
              <a16:creationId xmlns:a16="http://schemas.microsoft.com/office/drawing/2014/main" xmlns="" id="{00000000-0008-0000-2100-0000A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8" name="206 CuadroTexto">
          <a:extLst>
            <a:ext uri="{FF2B5EF4-FFF2-40B4-BE49-F238E27FC236}">
              <a16:creationId xmlns:a16="http://schemas.microsoft.com/office/drawing/2014/main" xmlns="" id="{00000000-0008-0000-2100-0000A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9" name="207 CuadroTexto">
          <a:extLst>
            <a:ext uri="{FF2B5EF4-FFF2-40B4-BE49-F238E27FC236}">
              <a16:creationId xmlns:a16="http://schemas.microsoft.com/office/drawing/2014/main" xmlns="" id="{00000000-0008-0000-2100-0000A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0" name="208 CuadroTexto">
          <a:extLst>
            <a:ext uri="{FF2B5EF4-FFF2-40B4-BE49-F238E27FC236}">
              <a16:creationId xmlns:a16="http://schemas.microsoft.com/office/drawing/2014/main" xmlns="" id="{00000000-0008-0000-2100-0000B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1" name="209 CuadroTexto">
          <a:extLst>
            <a:ext uri="{FF2B5EF4-FFF2-40B4-BE49-F238E27FC236}">
              <a16:creationId xmlns:a16="http://schemas.microsoft.com/office/drawing/2014/main" xmlns="" id="{00000000-0008-0000-2100-0000B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2" name="210 CuadroTexto">
          <a:extLst>
            <a:ext uri="{FF2B5EF4-FFF2-40B4-BE49-F238E27FC236}">
              <a16:creationId xmlns:a16="http://schemas.microsoft.com/office/drawing/2014/main" xmlns="" id="{00000000-0008-0000-2100-0000B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3" name="211 CuadroTexto">
          <a:extLst>
            <a:ext uri="{FF2B5EF4-FFF2-40B4-BE49-F238E27FC236}">
              <a16:creationId xmlns:a16="http://schemas.microsoft.com/office/drawing/2014/main" xmlns="" id="{00000000-0008-0000-2100-0000B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4" name="212 CuadroTexto">
          <a:extLst>
            <a:ext uri="{FF2B5EF4-FFF2-40B4-BE49-F238E27FC236}">
              <a16:creationId xmlns:a16="http://schemas.microsoft.com/office/drawing/2014/main" xmlns="" id="{00000000-0008-0000-2100-0000B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5" name="213 CuadroTexto">
          <a:extLst>
            <a:ext uri="{FF2B5EF4-FFF2-40B4-BE49-F238E27FC236}">
              <a16:creationId xmlns:a16="http://schemas.microsoft.com/office/drawing/2014/main" xmlns="" id="{00000000-0008-0000-2100-0000B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6" name="214 CuadroTexto">
          <a:extLst>
            <a:ext uri="{FF2B5EF4-FFF2-40B4-BE49-F238E27FC236}">
              <a16:creationId xmlns:a16="http://schemas.microsoft.com/office/drawing/2014/main" xmlns="" id="{00000000-0008-0000-2100-0000B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7" name="215 CuadroTexto">
          <a:extLst>
            <a:ext uri="{FF2B5EF4-FFF2-40B4-BE49-F238E27FC236}">
              <a16:creationId xmlns:a16="http://schemas.microsoft.com/office/drawing/2014/main" xmlns="" id="{00000000-0008-0000-2100-0000B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8" name="216 CuadroTexto">
          <a:extLst>
            <a:ext uri="{FF2B5EF4-FFF2-40B4-BE49-F238E27FC236}">
              <a16:creationId xmlns:a16="http://schemas.microsoft.com/office/drawing/2014/main" xmlns="" id="{00000000-0008-0000-2100-0000B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9" name="217 CuadroTexto">
          <a:extLst>
            <a:ext uri="{FF2B5EF4-FFF2-40B4-BE49-F238E27FC236}">
              <a16:creationId xmlns:a16="http://schemas.microsoft.com/office/drawing/2014/main" xmlns="" id="{00000000-0008-0000-2100-0000B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0" name="218 CuadroTexto">
          <a:extLst>
            <a:ext uri="{FF2B5EF4-FFF2-40B4-BE49-F238E27FC236}">
              <a16:creationId xmlns:a16="http://schemas.microsoft.com/office/drawing/2014/main" xmlns="" id="{00000000-0008-0000-2100-0000B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1" name="219 CuadroTexto">
          <a:extLst>
            <a:ext uri="{FF2B5EF4-FFF2-40B4-BE49-F238E27FC236}">
              <a16:creationId xmlns:a16="http://schemas.microsoft.com/office/drawing/2014/main" xmlns="" id="{00000000-0008-0000-2100-0000B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2" name="220 CuadroTexto">
          <a:extLst>
            <a:ext uri="{FF2B5EF4-FFF2-40B4-BE49-F238E27FC236}">
              <a16:creationId xmlns:a16="http://schemas.microsoft.com/office/drawing/2014/main" xmlns="" id="{00000000-0008-0000-2100-0000B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3" name="221 CuadroTexto">
          <a:extLst>
            <a:ext uri="{FF2B5EF4-FFF2-40B4-BE49-F238E27FC236}">
              <a16:creationId xmlns:a16="http://schemas.microsoft.com/office/drawing/2014/main" xmlns="" id="{00000000-0008-0000-2100-0000B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4" name="222 CuadroTexto">
          <a:extLst>
            <a:ext uri="{FF2B5EF4-FFF2-40B4-BE49-F238E27FC236}">
              <a16:creationId xmlns:a16="http://schemas.microsoft.com/office/drawing/2014/main" xmlns="" id="{00000000-0008-0000-2100-0000B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5" name="223 CuadroTexto">
          <a:extLst>
            <a:ext uri="{FF2B5EF4-FFF2-40B4-BE49-F238E27FC236}">
              <a16:creationId xmlns:a16="http://schemas.microsoft.com/office/drawing/2014/main" xmlns="" id="{00000000-0008-0000-2100-0000B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6" name="224 CuadroTexto">
          <a:extLst>
            <a:ext uri="{FF2B5EF4-FFF2-40B4-BE49-F238E27FC236}">
              <a16:creationId xmlns:a16="http://schemas.microsoft.com/office/drawing/2014/main" xmlns="" id="{00000000-0008-0000-2100-0000C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7" name="225 CuadroTexto">
          <a:extLst>
            <a:ext uri="{FF2B5EF4-FFF2-40B4-BE49-F238E27FC236}">
              <a16:creationId xmlns:a16="http://schemas.microsoft.com/office/drawing/2014/main" xmlns="" id="{00000000-0008-0000-2100-0000C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8" name="226 CuadroTexto">
          <a:extLst>
            <a:ext uri="{FF2B5EF4-FFF2-40B4-BE49-F238E27FC236}">
              <a16:creationId xmlns:a16="http://schemas.microsoft.com/office/drawing/2014/main" xmlns="" id="{00000000-0008-0000-2100-0000C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9" name="227 CuadroTexto">
          <a:extLst>
            <a:ext uri="{FF2B5EF4-FFF2-40B4-BE49-F238E27FC236}">
              <a16:creationId xmlns:a16="http://schemas.microsoft.com/office/drawing/2014/main" xmlns="" id="{00000000-0008-0000-2100-0000C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0" name="228 CuadroTexto">
          <a:extLst>
            <a:ext uri="{FF2B5EF4-FFF2-40B4-BE49-F238E27FC236}">
              <a16:creationId xmlns:a16="http://schemas.microsoft.com/office/drawing/2014/main" xmlns="" id="{00000000-0008-0000-2100-0000C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1" name="229 CuadroTexto">
          <a:extLst>
            <a:ext uri="{FF2B5EF4-FFF2-40B4-BE49-F238E27FC236}">
              <a16:creationId xmlns:a16="http://schemas.microsoft.com/office/drawing/2014/main" xmlns="" id="{00000000-0008-0000-2100-0000C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2" name="230 CuadroTexto">
          <a:extLst>
            <a:ext uri="{FF2B5EF4-FFF2-40B4-BE49-F238E27FC236}">
              <a16:creationId xmlns:a16="http://schemas.microsoft.com/office/drawing/2014/main" xmlns="" id="{00000000-0008-0000-2100-0000C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3" name="231 CuadroTexto">
          <a:extLst>
            <a:ext uri="{FF2B5EF4-FFF2-40B4-BE49-F238E27FC236}">
              <a16:creationId xmlns:a16="http://schemas.microsoft.com/office/drawing/2014/main" xmlns="" id="{00000000-0008-0000-2100-0000C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4" name="232 CuadroTexto">
          <a:extLst>
            <a:ext uri="{FF2B5EF4-FFF2-40B4-BE49-F238E27FC236}">
              <a16:creationId xmlns:a16="http://schemas.microsoft.com/office/drawing/2014/main" xmlns="" id="{00000000-0008-0000-2100-0000C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5" name="233 CuadroTexto">
          <a:extLst>
            <a:ext uri="{FF2B5EF4-FFF2-40B4-BE49-F238E27FC236}">
              <a16:creationId xmlns:a16="http://schemas.microsoft.com/office/drawing/2014/main" xmlns="" id="{00000000-0008-0000-2100-0000C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6" name="234 CuadroTexto">
          <a:extLst>
            <a:ext uri="{FF2B5EF4-FFF2-40B4-BE49-F238E27FC236}">
              <a16:creationId xmlns:a16="http://schemas.microsoft.com/office/drawing/2014/main" xmlns="" id="{00000000-0008-0000-2100-0000C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7" name="235 CuadroTexto">
          <a:extLst>
            <a:ext uri="{FF2B5EF4-FFF2-40B4-BE49-F238E27FC236}">
              <a16:creationId xmlns:a16="http://schemas.microsoft.com/office/drawing/2014/main" xmlns="" id="{00000000-0008-0000-2100-0000C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8" name="236 CuadroTexto">
          <a:extLst>
            <a:ext uri="{FF2B5EF4-FFF2-40B4-BE49-F238E27FC236}">
              <a16:creationId xmlns:a16="http://schemas.microsoft.com/office/drawing/2014/main" xmlns="" id="{00000000-0008-0000-2100-0000C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9" name="237 CuadroTexto">
          <a:extLst>
            <a:ext uri="{FF2B5EF4-FFF2-40B4-BE49-F238E27FC236}">
              <a16:creationId xmlns:a16="http://schemas.microsoft.com/office/drawing/2014/main" xmlns="" id="{00000000-0008-0000-2100-0000C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0" name="238 CuadroTexto">
          <a:extLst>
            <a:ext uri="{FF2B5EF4-FFF2-40B4-BE49-F238E27FC236}">
              <a16:creationId xmlns:a16="http://schemas.microsoft.com/office/drawing/2014/main" xmlns="" id="{00000000-0008-0000-2100-0000C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1" name="239 CuadroTexto">
          <a:extLst>
            <a:ext uri="{FF2B5EF4-FFF2-40B4-BE49-F238E27FC236}">
              <a16:creationId xmlns:a16="http://schemas.microsoft.com/office/drawing/2014/main" xmlns="" id="{00000000-0008-0000-2100-0000C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2" name="240 CuadroTexto">
          <a:extLst>
            <a:ext uri="{FF2B5EF4-FFF2-40B4-BE49-F238E27FC236}">
              <a16:creationId xmlns:a16="http://schemas.microsoft.com/office/drawing/2014/main" xmlns="" id="{00000000-0008-0000-2100-0000D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3" name="241 CuadroTexto">
          <a:extLst>
            <a:ext uri="{FF2B5EF4-FFF2-40B4-BE49-F238E27FC236}">
              <a16:creationId xmlns:a16="http://schemas.microsoft.com/office/drawing/2014/main" xmlns="" id="{00000000-0008-0000-2100-0000D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4" name="242 CuadroTexto">
          <a:extLst>
            <a:ext uri="{FF2B5EF4-FFF2-40B4-BE49-F238E27FC236}">
              <a16:creationId xmlns:a16="http://schemas.microsoft.com/office/drawing/2014/main" xmlns="" id="{00000000-0008-0000-2100-0000D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5" name="243 CuadroTexto">
          <a:extLst>
            <a:ext uri="{FF2B5EF4-FFF2-40B4-BE49-F238E27FC236}">
              <a16:creationId xmlns:a16="http://schemas.microsoft.com/office/drawing/2014/main" xmlns="" id="{00000000-0008-0000-2100-0000D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6" name="244 CuadroTexto">
          <a:extLst>
            <a:ext uri="{FF2B5EF4-FFF2-40B4-BE49-F238E27FC236}">
              <a16:creationId xmlns:a16="http://schemas.microsoft.com/office/drawing/2014/main" xmlns="" id="{00000000-0008-0000-2100-0000D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7" name="245 CuadroTexto">
          <a:extLst>
            <a:ext uri="{FF2B5EF4-FFF2-40B4-BE49-F238E27FC236}">
              <a16:creationId xmlns:a16="http://schemas.microsoft.com/office/drawing/2014/main" xmlns="" id="{00000000-0008-0000-2100-0000D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8" name="246 CuadroTexto">
          <a:extLst>
            <a:ext uri="{FF2B5EF4-FFF2-40B4-BE49-F238E27FC236}">
              <a16:creationId xmlns:a16="http://schemas.microsoft.com/office/drawing/2014/main" xmlns="" id="{00000000-0008-0000-2100-0000D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9" name="247 CuadroTexto">
          <a:extLst>
            <a:ext uri="{FF2B5EF4-FFF2-40B4-BE49-F238E27FC236}">
              <a16:creationId xmlns:a16="http://schemas.microsoft.com/office/drawing/2014/main" xmlns="" id="{00000000-0008-0000-2100-0000D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0" name="248 CuadroTexto">
          <a:extLst>
            <a:ext uri="{FF2B5EF4-FFF2-40B4-BE49-F238E27FC236}">
              <a16:creationId xmlns:a16="http://schemas.microsoft.com/office/drawing/2014/main" xmlns="" id="{00000000-0008-0000-2100-0000D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1" name="249 CuadroTexto">
          <a:extLst>
            <a:ext uri="{FF2B5EF4-FFF2-40B4-BE49-F238E27FC236}">
              <a16:creationId xmlns:a16="http://schemas.microsoft.com/office/drawing/2014/main" xmlns="" id="{00000000-0008-0000-2100-0000D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2" name="250 CuadroTexto">
          <a:extLst>
            <a:ext uri="{FF2B5EF4-FFF2-40B4-BE49-F238E27FC236}">
              <a16:creationId xmlns:a16="http://schemas.microsoft.com/office/drawing/2014/main" xmlns="" id="{00000000-0008-0000-2100-0000D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3" name="251 CuadroTexto">
          <a:extLst>
            <a:ext uri="{FF2B5EF4-FFF2-40B4-BE49-F238E27FC236}">
              <a16:creationId xmlns:a16="http://schemas.microsoft.com/office/drawing/2014/main" xmlns="" id="{00000000-0008-0000-2100-0000D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4" name="252 CuadroTexto">
          <a:extLst>
            <a:ext uri="{FF2B5EF4-FFF2-40B4-BE49-F238E27FC236}">
              <a16:creationId xmlns:a16="http://schemas.microsoft.com/office/drawing/2014/main" xmlns="" id="{00000000-0008-0000-2100-0000D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5" name="253 CuadroTexto">
          <a:extLst>
            <a:ext uri="{FF2B5EF4-FFF2-40B4-BE49-F238E27FC236}">
              <a16:creationId xmlns:a16="http://schemas.microsoft.com/office/drawing/2014/main" xmlns="" id="{00000000-0008-0000-2100-0000D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6" name="254 CuadroTexto">
          <a:extLst>
            <a:ext uri="{FF2B5EF4-FFF2-40B4-BE49-F238E27FC236}">
              <a16:creationId xmlns:a16="http://schemas.microsoft.com/office/drawing/2014/main" xmlns="" id="{00000000-0008-0000-2100-0000D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7" name="255 CuadroTexto">
          <a:extLst>
            <a:ext uri="{FF2B5EF4-FFF2-40B4-BE49-F238E27FC236}">
              <a16:creationId xmlns:a16="http://schemas.microsoft.com/office/drawing/2014/main" xmlns="" id="{00000000-0008-0000-2100-0000D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8" name="256 CuadroTexto">
          <a:extLst>
            <a:ext uri="{FF2B5EF4-FFF2-40B4-BE49-F238E27FC236}">
              <a16:creationId xmlns:a16="http://schemas.microsoft.com/office/drawing/2014/main" xmlns="" id="{00000000-0008-0000-2100-0000E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9" name="257 CuadroTexto">
          <a:extLst>
            <a:ext uri="{FF2B5EF4-FFF2-40B4-BE49-F238E27FC236}">
              <a16:creationId xmlns:a16="http://schemas.microsoft.com/office/drawing/2014/main" xmlns="" id="{00000000-0008-0000-2100-0000E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0" name="258 CuadroTexto">
          <a:extLst>
            <a:ext uri="{FF2B5EF4-FFF2-40B4-BE49-F238E27FC236}">
              <a16:creationId xmlns:a16="http://schemas.microsoft.com/office/drawing/2014/main" xmlns="" id="{00000000-0008-0000-2100-0000E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1" name="259 CuadroTexto">
          <a:extLst>
            <a:ext uri="{FF2B5EF4-FFF2-40B4-BE49-F238E27FC236}">
              <a16:creationId xmlns:a16="http://schemas.microsoft.com/office/drawing/2014/main" xmlns="" id="{00000000-0008-0000-2100-0000E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2" name="260 CuadroTexto">
          <a:extLst>
            <a:ext uri="{FF2B5EF4-FFF2-40B4-BE49-F238E27FC236}">
              <a16:creationId xmlns:a16="http://schemas.microsoft.com/office/drawing/2014/main" xmlns="" id="{00000000-0008-0000-2100-0000E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3" name="261 CuadroTexto">
          <a:extLst>
            <a:ext uri="{FF2B5EF4-FFF2-40B4-BE49-F238E27FC236}">
              <a16:creationId xmlns:a16="http://schemas.microsoft.com/office/drawing/2014/main" xmlns="" id="{00000000-0008-0000-2100-0000E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4" name="262 CuadroTexto">
          <a:extLst>
            <a:ext uri="{FF2B5EF4-FFF2-40B4-BE49-F238E27FC236}">
              <a16:creationId xmlns:a16="http://schemas.microsoft.com/office/drawing/2014/main" xmlns="" id="{00000000-0008-0000-2100-0000E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5" name="263 CuadroTexto">
          <a:extLst>
            <a:ext uri="{FF2B5EF4-FFF2-40B4-BE49-F238E27FC236}">
              <a16:creationId xmlns:a16="http://schemas.microsoft.com/office/drawing/2014/main" xmlns="" id="{00000000-0008-0000-2100-0000E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6" name="264 CuadroTexto">
          <a:extLst>
            <a:ext uri="{FF2B5EF4-FFF2-40B4-BE49-F238E27FC236}">
              <a16:creationId xmlns:a16="http://schemas.microsoft.com/office/drawing/2014/main" xmlns="" id="{00000000-0008-0000-2100-0000E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7" name="265 CuadroTexto">
          <a:extLst>
            <a:ext uri="{FF2B5EF4-FFF2-40B4-BE49-F238E27FC236}">
              <a16:creationId xmlns:a16="http://schemas.microsoft.com/office/drawing/2014/main" xmlns="" id="{00000000-0008-0000-2100-0000E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8" name="266 CuadroTexto">
          <a:extLst>
            <a:ext uri="{FF2B5EF4-FFF2-40B4-BE49-F238E27FC236}">
              <a16:creationId xmlns:a16="http://schemas.microsoft.com/office/drawing/2014/main" xmlns="" id="{00000000-0008-0000-2100-0000E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9" name="267 CuadroTexto">
          <a:extLst>
            <a:ext uri="{FF2B5EF4-FFF2-40B4-BE49-F238E27FC236}">
              <a16:creationId xmlns:a16="http://schemas.microsoft.com/office/drawing/2014/main" xmlns="" id="{00000000-0008-0000-2100-0000E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0" name="268 CuadroTexto">
          <a:extLst>
            <a:ext uri="{FF2B5EF4-FFF2-40B4-BE49-F238E27FC236}">
              <a16:creationId xmlns:a16="http://schemas.microsoft.com/office/drawing/2014/main" xmlns="" id="{00000000-0008-0000-2100-0000E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1" name="269 CuadroTexto">
          <a:extLst>
            <a:ext uri="{FF2B5EF4-FFF2-40B4-BE49-F238E27FC236}">
              <a16:creationId xmlns:a16="http://schemas.microsoft.com/office/drawing/2014/main" xmlns="" id="{00000000-0008-0000-2100-0000E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2" name="270 CuadroTexto">
          <a:extLst>
            <a:ext uri="{FF2B5EF4-FFF2-40B4-BE49-F238E27FC236}">
              <a16:creationId xmlns:a16="http://schemas.microsoft.com/office/drawing/2014/main" xmlns="" id="{00000000-0008-0000-2100-0000E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3" name="271 CuadroTexto">
          <a:extLst>
            <a:ext uri="{FF2B5EF4-FFF2-40B4-BE49-F238E27FC236}">
              <a16:creationId xmlns:a16="http://schemas.microsoft.com/office/drawing/2014/main" xmlns="" id="{00000000-0008-0000-2100-0000E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4" name="272 CuadroTexto">
          <a:extLst>
            <a:ext uri="{FF2B5EF4-FFF2-40B4-BE49-F238E27FC236}">
              <a16:creationId xmlns:a16="http://schemas.microsoft.com/office/drawing/2014/main" xmlns="" id="{00000000-0008-0000-2100-0000F0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5" name="273 CuadroTexto">
          <a:extLst>
            <a:ext uri="{FF2B5EF4-FFF2-40B4-BE49-F238E27FC236}">
              <a16:creationId xmlns:a16="http://schemas.microsoft.com/office/drawing/2014/main" xmlns="" id="{00000000-0008-0000-2100-0000F1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6" name="274 CuadroTexto">
          <a:extLst>
            <a:ext uri="{FF2B5EF4-FFF2-40B4-BE49-F238E27FC236}">
              <a16:creationId xmlns:a16="http://schemas.microsoft.com/office/drawing/2014/main" xmlns="" id="{00000000-0008-0000-2100-0000F2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7" name="275 CuadroTexto">
          <a:extLst>
            <a:ext uri="{FF2B5EF4-FFF2-40B4-BE49-F238E27FC236}">
              <a16:creationId xmlns:a16="http://schemas.microsoft.com/office/drawing/2014/main" xmlns="" id="{00000000-0008-0000-2100-0000F3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8" name="276 CuadroTexto">
          <a:extLst>
            <a:ext uri="{FF2B5EF4-FFF2-40B4-BE49-F238E27FC236}">
              <a16:creationId xmlns:a16="http://schemas.microsoft.com/office/drawing/2014/main" xmlns="" id="{00000000-0008-0000-2100-0000F4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9" name="277 CuadroTexto">
          <a:extLst>
            <a:ext uri="{FF2B5EF4-FFF2-40B4-BE49-F238E27FC236}">
              <a16:creationId xmlns:a16="http://schemas.microsoft.com/office/drawing/2014/main" xmlns="" id="{00000000-0008-0000-2100-0000F5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0" name="278 CuadroTexto">
          <a:extLst>
            <a:ext uri="{FF2B5EF4-FFF2-40B4-BE49-F238E27FC236}">
              <a16:creationId xmlns:a16="http://schemas.microsoft.com/office/drawing/2014/main" xmlns="" id="{00000000-0008-0000-2100-0000F6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1" name="279 CuadroTexto">
          <a:extLst>
            <a:ext uri="{FF2B5EF4-FFF2-40B4-BE49-F238E27FC236}">
              <a16:creationId xmlns:a16="http://schemas.microsoft.com/office/drawing/2014/main" xmlns="" id="{00000000-0008-0000-2100-0000F7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2" name="280 CuadroTexto">
          <a:extLst>
            <a:ext uri="{FF2B5EF4-FFF2-40B4-BE49-F238E27FC236}">
              <a16:creationId xmlns:a16="http://schemas.microsoft.com/office/drawing/2014/main" xmlns="" id="{00000000-0008-0000-2100-0000F8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3" name="281 CuadroTexto">
          <a:extLst>
            <a:ext uri="{FF2B5EF4-FFF2-40B4-BE49-F238E27FC236}">
              <a16:creationId xmlns:a16="http://schemas.microsoft.com/office/drawing/2014/main" xmlns="" id="{00000000-0008-0000-2100-0000F9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4" name="282 CuadroTexto">
          <a:extLst>
            <a:ext uri="{FF2B5EF4-FFF2-40B4-BE49-F238E27FC236}">
              <a16:creationId xmlns:a16="http://schemas.microsoft.com/office/drawing/2014/main" xmlns="" id="{00000000-0008-0000-2100-0000FA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5" name="283 CuadroTexto">
          <a:extLst>
            <a:ext uri="{FF2B5EF4-FFF2-40B4-BE49-F238E27FC236}">
              <a16:creationId xmlns:a16="http://schemas.microsoft.com/office/drawing/2014/main" xmlns="" id="{00000000-0008-0000-2100-0000FB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6" name="284 CuadroTexto">
          <a:extLst>
            <a:ext uri="{FF2B5EF4-FFF2-40B4-BE49-F238E27FC236}">
              <a16:creationId xmlns:a16="http://schemas.microsoft.com/office/drawing/2014/main" xmlns="" id="{00000000-0008-0000-2100-0000FC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7" name="285 CuadroTexto">
          <a:extLst>
            <a:ext uri="{FF2B5EF4-FFF2-40B4-BE49-F238E27FC236}">
              <a16:creationId xmlns:a16="http://schemas.microsoft.com/office/drawing/2014/main" xmlns="" id="{00000000-0008-0000-2100-0000FD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8" name="286 CuadroTexto">
          <a:extLst>
            <a:ext uri="{FF2B5EF4-FFF2-40B4-BE49-F238E27FC236}">
              <a16:creationId xmlns:a16="http://schemas.microsoft.com/office/drawing/2014/main" xmlns="" id="{00000000-0008-0000-2100-0000FE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9" name="287 CuadroTexto">
          <a:extLst>
            <a:ext uri="{FF2B5EF4-FFF2-40B4-BE49-F238E27FC236}">
              <a16:creationId xmlns:a16="http://schemas.microsoft.com/office/drawing/2014/main" xmlns="" id="{00000000-0008-0000-2100-0000FF09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0" name="288 CuadroTexto">
          <a:extLst>
            <a:ext uri="{FF2B5EF4-FFF2-40B4-BE49-F238E27FC236}">
              <a16:creationId xmlns:a16="http://schemas.microsoft.com/office/drawing/2014/main" xmlns="" id="{00000000-0008-0000-2100-000000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1" name="289 CuadroTexto">
          <a:extLst>
            <a:ext uri="{FF2B5EF4-FFF2-40B4-BE49-F238E27FC236}">
              <a16:creationId xmlns:a16="http://schemas.microsoft.com/office/drawing/2014/main" xmlns="" id="{00000000-0008-0000-2100-000001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2" name="290 CuadroTexto">
          <a:extLst>
            <a:ext uri="{FF2B5EF4-FFF2-40B4-BE49-F238E27FC236}">
              <a16:creationId xmlns:a16="http://schemas.microsoft.com/office/drawing/2014/main" xmlns="" id="{00000000-0008-0000-2100-000002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3" name="291 CuadroTexto">
          <a:extLst>
            <a:ext uri="{FF2B5EF4-FFF2-40B4-BE49-F238E27FC236}">
              <a16:creationId xmlns:a16="http://schemas.microsoft.com/office/drawing/2014/main" xmlns="" id="{00000000-0008-0000-2100-000003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4" name="292 CuadroTexto">
          <a:extLst>
            <a:ext uri="{FF2B5EF4-FFF2-40B4-BE49-F238E27FC236}">
              <a16:creationId xmlns:a16="http://schemas.microsoft.com/office/drawing/2014/main" xmlns="" id="{00000000-0008-0000-2100-000004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5" name="293 CuadroTexto">
          <a:extLst>
            <a:ext uri="{FF2B5EF4-FFF2-40B4-BE49-F238E27FC236}">
              <a16:creationId xmlns:a16="http://schemas.microsoft.com/office/drawing/2014/main" xmlns="" id="{00000000-0008-0000-2100-000005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6" name="294 CuadroTexto">
          <a:extLst>
            <a:ext uri="{FF2B5EF4-FFF2-40B4-BE49-F238E27FC236}">
              <a16:creationId xmlns:a16="http://schemas.microsoft.com/office/drawing/2014/main" xmlns="" id="{00000000-0008-0000-2100-000006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7" name="295 CuadroTexto">
          <a:extLst>
            <a:ext uri="{FF2B5EF4-FFF2-40B4-BE49-F238E27FC236}">
              <a16:creationId xmlns:a16="http://schemas.microsoft.com/office/drawing/2014/main" xmlns="" id="{00000000-0008-0000-2100-000007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8" name="296 CuadroTexto">
          <a:extLst>
            <a:ext uri="{FF2B5EF4-FFF2-40B4-BE49-F238E27FC236}">
              <a16:creationId xmlns:a16="http://schemas.microsoft.com/office/drawing/2014/main" xmlns="" id="{00000000-0008-0000-2100-000008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9" name="1 CuadroTexto">
          <a:extLst>
            <a:ext uri="{FF2B5EF4-FFF2-40B4-BE49-F238E27FC236}">
              <a16:creationId xmlns:a16="http://schemas.microsoft.com/office/drawing/2014/main" xmlns="" id="{00000000-0008-0000-2100-000009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0" name="2 CuadroTexto">
          <a:extLst>
            <a:ext uri="{FF2B5EF4-FFF2-40B4-BE49-F238E27FC236}">
              <a16:creationId xmlns:a16="http://schemas.microsoft.com/office/drawing/2014/main" xmlns="" id="{00000000-0008-0000-2100-00000A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1" name="3 CuadroTexto">
          <a:extLst>
            <a:ext uri="{FF2B5EF4-FFF2-40B4-BE49-F238E27FC236}">
              <a16:creationId xmlns:a16="http://schemas.microsoft.com/office/drawing/2014/main" xmlns="" id="{00000000-0008-0000-2100-00000B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2" name="4 CuadroTexto">
          <a:extLst>
            <a:ext uri="{FF2B5EF4-FFF2-40B4-BE49-F238E27FC236}">
              <a16:creationId xmlns:a16="http://schemas.microsoft.com/office/drawing/2014/main" xmlns="" id="{00000000-0008-0000-2100-00000C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3" name="5 CuadroTexto">
          <a:extLst>
            <a:ext uri="{FF2B5EF4-FFF2-40B4-BE49-F238E27FC236}">
              <a16:creationId xmlns:a16="http://schemas.microsoft.com/office/drawing/2014/main" xmlns="" id="{00000000-0008-0000-2100-00000D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4" name="6 CuadroTexto">
          <a:extLst>
            <a:ext uri="{FF2B5EF4-FFF2-40B4-BE49-F238E27FC236}">
              <a16:creationId xmlns:a16="http://schemas.microsoft.com/office/drawing/2014/main" xmlns="" id="{00000000-0008-0000-2100-00000E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5" name="7 CuadroTexto">
          <a:extLst>
            <a:ext uri="{FF2B5EF4-FFF2-40B4-BE49-F238E27FC236}">
              <a16:creationId xmlns:a16="http://schemas.microsoft.com/office/drawing/2014/main" xmlns="" id="{00000000-0008-0000-2100-00000F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6" name="8 CuadroTexto">
          <a:extLst>
            <a:ext uri="{FF2B5EF4-FFF2-40B4-BE49-F238E27FC236}">
              <a16:creationId xmlns:a16="http://schemas.microsoft.com/office/drawing/2014/main" xmlns="" id="{00000000-0008-0000-2100-000010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7" name="9 CuadroTexto">
          <a:extLst>
            <a:ext uri="{FF2B5EF4-FFF2-40B4-BE49-F238E27FC236}">
              <a16:creationId xmlns:a16="http://schemas.microsoft.com/office/drawing/2014/main" xmlns="" id="{00000000-0008-0000-2100-000011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8" name="10 CuadroTexto">
          <a:extLst>
            <a:ext uri="{FF2B5EF4-FFF2-40B4-BE49-F238E27FC236}">
              <a16:creationId xmlns:a16="http://schemas.microsoft.com/office/drawing/2014/main" xmlns="" id="{00000000-0008-0000-2100-000012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9" name="11 CuadroTexto">
          <a:extLst>
            <a:ext uri="{FF2B5EF4-FFF2-40B4-BE49-F238E27FC236}">
              <a16:creationId xmlns:a16="http://schemas.microsoft.com/office/drawing/2014/main" xmlns="" id="{00000000-0008-0000-2100-000013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0" name="12 CuadroTexto">
          <a:extLst>
            <a:ext uri="{FF2B5EF4-FFF2-40B4-BE49-F238E27FC236}">
              <a16:creationId xmlns:a16="http://schemas.microsoft.com/office/drawing/2014/main" xmlns="" id="{00000000-0008-0000-2100-000014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1" name="13 CuadroTexto">
          <a:extLst>
            <a:ext uri="{FF2B5EF4-FFF2-40B4-BE49-F238E27FC236}">
              <a16:creationId xmlns:a16="http://schemas.microsoft.com/office/drawing/2014/main" xmlns="" id="{00000000-0008-0000-2100-000015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2" name="14 CuadroTexto">
          <a:extLst>
            <a:ext uri="{FF2B5EF4-FFF2-40B4-BE49-F238E27FC236}">
              <a16:creationId xmlns:a16="http://schemas.microsoft.com/office/drawing/2014/main" xmlns="" id="{00000000-0008-0000-2100-000016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3" name="15 CuadroTexto">
          <a:extLst>
            <a:ext uri="{FF2B5EF4-FFF2-40B4-BE49-F238E27FC236}">
              <a16:creationId xmlns:a16="http://schemas.microsoft.com/office/drawing/2014/main" xmlns="" id="{00000000-0008-0000-2100-000017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4" name="16 CuadroTexto">
          <a:extLst>
            <a:ext uri="{FF2B5EF4-FFF2-40B4-BE49-F238E27FC236}">
              <a16:creationId xmlns:a16="http://schemas.microsoft.com/office/drawing/2014/main" xmlns="" id="{00000000-0008-0000-2100-000018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5" name="18 CuadroTexto">
          <a:extLst>
            <a:ext uri="{FF2B5EF4-FFF2-40B4-BE49-F238E27FC236}">
              <a16:creationId xmlns:a16="http://schemas.microsoft.com/office/drawing/2014/main" xmlns="" id="{00000000-0008-0000-2100-000019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6" name="19 CuadroTexto">
          <a:extLst>
            <a:ext uri="{FF2B5EF4-FFF2-40B4-BE49-F238E27FC236}">
              <a16:creationId xmlns:a16="http://schemas.microsoft.com/office/drawing/2014/main" xmlns="" id="{00000000-0008-0000-2100-00001A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7" name="20 CuadroTexto">
          <a:extLst>
            <a:ext uri="{FF2B5EF4-FFF2-40B4-BE49-F238E27FC236}">
              <a16:creationId xmlns:a16="http://schemas.microsoft.com/office/drawing/2014/main" xmlns="" id="{00000000-0008-0000-2100-00001B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8" name="21 CuadroTexto">
          <a:extLst>
            <a:ext uri="{FF2B5EF4-FFF2-40B4-BE49-F238E27FC236}">
              <a16:creationId xmlns:a16="http://schemas.microsoft.com/office/drawing/2014/main" xmlns="" id="{00000000-0008-0000-2100-00001C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9" name="22 CuadroTexto">
          <a:extLst>
            <a:ext uri="{FF2B5EF4-FFF2-40B4-BE49-F238E27FC236}">
              <a16:creationId xmlns:a16="http://schemas.microsoft.com/office/drawing/2014/main" xmlns="" id="{00000000-0008-0000-2100-00001D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0" name="23 CuadroTexto">
          <a:extLst>
            <a:ext uri="{FF2B5EF4-FFF2-40B4-BE49-F238E27FC236}">
              <a16:creationId xmlns:a16="http://schemas.microsoft.com/office/drawing/2014/main" xmlns="" id="{00000000-0008-0000-2100-00001E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1" name="24 CuadroTexto">
          <a:extLst>
            <a:ext uri="{FF2B5EF4-FFF2-40B4-BE49-F238E27FC236}">
              <a16:creationId xmlns:a16="http://schemas.microsoft.com/office/drawing/2014/main" xmlns="" id="{00000000-0008-0000-2100-00001F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2" name="25 CuadroTexto">
          <a:extLst>
            <a:ext uri="{FF2B5EF4-FFF2-40B4-BE49-F238E27FC236}">
              <a16:creationId xmlns:a16="http://schemas.microsoft.com/office/drawing/2014/main" xmlns="" id="{00000000-0008-0000-2100-000020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3" name="26 CuadroTexto">
          <a:extLst>
            <a:ext uri="{FF2B5EF4-FFF2-40B4-BE49-F238E27FC236}">
              <a16:creationId xmlns:a16="http://schemas.microsoft.com/office/drawing/2014/main" xmlns="" id="{00000000-0008-0000-2100-000021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4" name="27 CuadroTexto">
          <a:extLst>
            <a:ext uri="{FF2B5EF4-FFF2-40B4-BE49-F238E27FC236}">
              <a16:creationId xmlns:a16="http://schemas.microsoft.com/office/drawing/2014/main" xmlns="" id="{00000000-0008-0000-2100-000022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5" name="28 CuadroTexto">
          <a:extLst>
            <a:ext uri="{FF2B5EF4-FFF2-40B4-BE49-F238E27FC236}">
              <a16:creationId xmlns:a16="http://schemas.microsoft.com/office/drawing/2014/main" xmlns="" id="{00000000-0008-0000-2100-000023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6" name="29 CuadroTexto">
          <a:extLst>
            <a:ext uri="{FF2B5EF4-FFF2-40B4-BE49-F238E27FC236}">
              <a16:creationId xmlns:a16="http://schemas.microsoft.com/office/drawing/2014/main" xmlns="" id="{00000000-0008-0000-2100-000024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7" name="30 CuadroTexto">
          <a:extLst>
            <a:ext uri="{FF2B5EF4-FFF2-40B4-BE49-F238E27FC236}">
              <a16:creationId xmlns:a16="http://schemas.microsoft.com/office/drawing/2014/main" xmlns="" id="{00000000-0008-0000-2100-000025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8" name="31 CuadroTexto">
          <a:extLst>
            <a:ext uri="{FF2B5EF4-FFF2-40B4-BE49-F238E27FC236}">
              <a16:creationId xmlns:a16="http://schemas.microsoft.com/office/drawing/2014/main" xmlns="" id="{00000000-0008-0000-2100-000026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9" name="32 CuadroTexto">
          <a:extLst>
            <a:ext uri="{FF2B5EF4-FFF2-40B4-BE49-F238E27FC236}">
              <a16:creationId xmlns:a16="http://schemas.microsoft.com/office/drawing/2014/main" xmlns="" id="{00000000-0008-0000-2100-000027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0" name="33 CuadroTexto">
          <a:extLst>
            <a:ext uri="{FF2B5EF4-FFF2-40B4-BE49-F238E27FC236}">
              <a16:creationId xmlns:a16="http://schemas.microsoft.com/office/drawing/2014/main" xmlns="" id="{00000000-0008-0000-2100-000028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1" name="34 CuadroTexto">
          <a:extLst>
            <a:ext uri="{FF2B5EF4-FFF2-40B4-BE49-F238E27FC236}">
              <a16:creationId xmlns:a16="http://schemas.microsoft.com/office/drawing/2014/main" xmlns="" id="{00000000-0008-0000-2100-000029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2" name="35 CuadroTexto">
          <a:extLst>
            <a:ext uri="{FF2B5EF4-FFF2-40B4-BE49-F238E27FC236}">
              <a16:creationId xmlns:a16="http://schemas.microsoft.com/office/drawing/2014/main" xmlns="" id="{00000000-0008-0000-2100-00002A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3" name="36 CuadroTexto">
          <a:extLst>
            <a:ext uri="{FF2B5EF4-FFF2-40B4-BE49-F238E27FC236}">
              <a16:creationId xmlns:a16="http://schemas.microsoft.com/office/drawing/2014/main" xmlns="" id="{00000000-0008-0000-2100-00002B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4" name="37 CuadroTexto">
          <a:extLst>
            <a:ext uri="{FF2B5EF4-FFF2-40B4-BE49-F238E27FC236}">
              <a16:creationId xmlns:a16="http://schemas.microsoft.com/office/drawing/2014/main" xmlns="" id="{00000000-0008-0000-2100-00002C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5" name="38 CuadroTexto">
          <a:extLst>
            <a:ext uri="{FF2B5EF4-FFF2-40B4-BE49-F238E27FC236}">
              <a16:creationId xmlns:a16="http://schemas.microsoft.com/office/drawing/2014/main" xmlns="" id="{00000000-0008-0000-2100-00002D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6" name="39 CuadroTexto">
          <a:extLst>
            <a:ext uri="{FF2B5EF4-FFF2-40B4-BE49-F238E27FC236}">
              <a16:creationId xmlns:a16="http://schemas.microsoft.com/office/drawing/2014/main" xmlns="" id="{00000000-0008-0000-2100-00002E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7" name="40 CuadroTexto">
          <a:extLst>
            <a:ext uri="{FF2B5EF4-FFF2-40B4-BE49-F238E27FC236}">
              <a16:creationId xmlns:a16="http://schemas.microsoft.com/office/drawing/2014/main" xmlns="" id="{00000000-0008-0000-2100-00002F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8" name="41 CuadroTexto">
          <a:extLst>
            <a:ext uri="{FF2B5EF4-FFF2-40B4-BE49-F238E27FC236}">
              <a16:creationId xmlns:a16="http://schemas.microsoft.com/office/drawing/2014/main" xmlns="" id="{00000000-0008-0000-2100-000030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9" name="42 CuadroTexto">
          <a:extLst>
            <a:ext uri="{FF2B5EF4-FFF2-40B4-BE49-F238E27FC236}">
              <a16:creationId xmlns:a16="http://schemas.microsoft.com/office/drawing/2014/main" xmlns="" id="{00000000-0008-0000-2100-000031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0" name="43 CuadroTexto">
          <a:extLst>
            <a:ext uri="{FF2B5EF4-FFF2-40B4-BE49-F238E27FC236}">
              <a16:creationId xmlns:a16="http://schemas.microsoft.com/office/drawing/2014/main" xmlns="" id="{00000000-0008-0000-2100-000032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1" name="44 CuadroTexto">
          <a:extLst>
            <a:ext uri="{FF2B5EF4-FFF2-40B4-BE49-F238E27FC236}">
              <a16:creationId xmlns:a16="http://schemas.microsoft.com/office/drawing/2014/main" xmlns="" id="{00000000-0008-0000-2100-000033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2" name="45 CuadroTexto">
          <a:extLst>
            <a:ext uri="{FF2B5EF4-FFF2-40B4-BE49-F238E27FC236}">
              <a16:creationId xmlns:a16="http://schemas.microsoft.com/office/drawing/2014/main" xmlns="" id="{00000000-0008-0000-2100-000034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3" name="46 CuadroTexto">
          <a:extLst>
            <a:ext uri="{FF2B5EF4-FFF2-40B4-BE49-F238E27FC236}">
              <a16:creationId xmlns:a16="http://schemas.microsoft.com/office/drawing/2014/main" xmlns="" id="{00000000-0008-0000-2100-000035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4" name="47 CuadroTexto">
          <a:extLst>
            <a:ext uri="{FF2B5EF4-FFF2-40B4-BE49-F238E27FC236}">
              <a16:creationId xmlns:a16="http://schemas.microsoft.com/office/drawing/2014/main" xmlns="" id="{00000000-0008-0000-2100-000036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5" name="48 CuadroTexto">
          <a:extLst>
            <a:ext uri="{FF2B5EF4-FFF2-40B4-BE49-F238E27FC236}">
              <a16:creationId xmlns:a16="http://schemas.microsoft.com/office/drawing/2014/main" xmlns="" id="{00000000-0008-0000-2100-000037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6" name="49 CuadroTexto">
          <a:extLst>
            <a:ext uri="{FF2B5EF4-FFF2-40B4-BE49-F238E27FC236}">
              <a16:creationId xmlns:a16="http://schemas.microsoft.com/office/drawing/2014/main" xmlns="" id="{00000000-0008-0000-2100-000038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7" name="50 CuadroTexto">
          <a:extLst>
            <a:ext uri="{FF2B5EF4-FFF2-40B4-BE49-F238E27FC236}">
              <a16:creationId xmlns:a16="http://schemas.microsoft.com/office/drawing/2014/main" xmlns="" id="{00000000-0008-0000-2100-000039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8" name="51 CuadroTexto">
          <a:extLst>
            <a:ext uri="{FF2B5EF4-FFF2-40B4-BE49-F238E27FC236}">
              <a16:creationId xmlns:a16="http://schemas.microsoft.com/office/drawing/2014/main" xmlns="" id="{00000000-0008-0000-2100-00003A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9" name="52 CuadroTexto">
          <a:extLst>
            <a:ext uri="{FF2B5EF4-FFF2-40B4-BE49-F238E27FC236}">
              <a16:creationId xmlns:a16="http://schemas.microsoft.com/office/drawing/2014/main" xmlns="" id="{00000000-0008-0000-2100-00003B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0" name="53 CuadroTexto">
          <a:extLst>
            <a:ext uri="{FF2B5EF4-FFF2-40B4-BE49-F238E27FC236}">
              <a16:creationId xmlns:a16="http://schemas.microsoft.com/office/drawing/2014/main" xmlns="" id="{00000000-0008-0000-2100-00003C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1" name="54 CuadroTexto">
          <a:extLst>
            <a:ext uri="{FF2B5EF4-FFF2-40B4-BE49-F238E27FC236}">
              <a16:creationId xmlns:a16="http://schemas.microsoft.com/office/drawing/2014/main" xmlns="" id="{00000000-0008-0000-2100-00003D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2" name="55 CuadroTexto">
          <a:extLst>
            <a:ext uri="{FF2B5EF4-FFF2-40B4-BE49-F238E27FC236}">
              <a16:creationId xmlns:a16="http://schemas.microsoft.com/office/drawing/2014/main" xmlns="" id="{00000000-0008-0000-2100-00003E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3" name="56 CuadroTexto">
          <a:extLst>
            <a:ext uri="{FF2B5EF4-FFF2-40B4-BE49-F238E27FC236}">
              <a16:creationId xmlns:a16="http://schemas.microsoft.com/office/drawing/2014/main" xmlns="" id="{00000000-0008-0000-2100-00003F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4" name="57 CuadroTexto">
          <a:extLst>
            <a:ext uri="{FF2B5EF4-FFF2-40B4-BE49-F238E27FC236}">
              <a16:creationId xmlns:a16="http://schemas.microsoft.com/office/drawing/2014/main" xmlns="" id="{00000000-0008-0000-2100-000040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5" name="58 CuadroTexto">
          <a:extLst>
            <a:ext uri="{FF2B5EF4-FFF2-40B4-BE49-F238E27FC236}">
              <a16:creationId xmlns:a16="http://schemas.microsoft.com/office/drawing/2014/main" xmlns="" id="{00000000-0008-0000-2100-000041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6" name="59 CuadroTexto">
          <a:extLst>
            <a:ext uri="{FF2B5EF4-FFF2-40B4-BE49-F238E27FC236}">
              <a16:creationId xmlns:a16="http://schemas.microsoft.com/office/drawing/2014/main" xmlns="" id="{00000000-0008-0000-2100-000042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7" name="60 CuadroTexto">
          <a:extLst>
            <a:ext uri="{FF2B5EF4-FFF2-40B4-BE49-F238E27FC236}">
              <a16:creationId xmlns:a16="http://schemas.microsoft.com/office/drawing/2014/main" xmlns="" id="{00000000-0008-0000-2100-000043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8" name="61 CuadroTexto">
          <a:extLst>
            <a:ext uri="{FF2B5EF4-FFF2-40B4-BE49-F238E27FC236}">
              <a16:creationId xmlns:a16="http://schemas.microsoft.com/office/drawing/2014/main" xmlns="" id="{00000000-0008-0000-2100-000044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9" name="62 CuadroTexto">
          <a:extLst>
            <a:ext uri="{FF2B5EF4-FFF2-40B4-BE49-F238E27FC236}">
              <a16:creationId xmlns:a16="http://schemas.microsoft.com/office/drawing/2014/main" xmlns="" id="{00000000-0008-0000-2100-000045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0" name="63 CuadroTexto">
          <a:extLst>
            <a:ext uri="{FF2B5EF4-FFF2-40B4-BE49-F238E27FC236}">
              <a16:creationId xmlns:a16="http://schemas.microsoft.com/office/drawing/2014/main" xmlns="" id="{00000000-0008-0000-2100-000046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1" name="64 CuadroTexto">
          <a:extLst>
            <a:ext uri="{FF2B5EF4-FFF2-40B4-BE49-F238E27FC236}">
              <a16:creationId xmlns:a16="http://schemas.microsoft.com/office/drawing/2014/main" xmlns="" id="{00000000-0008-0000-2100-000047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2" name="65 CuadroTexto">
          <a:extLst>
            <a:ext uri="{FF2B5EF4-FFF2-40B4-BE49-F238E27FC236}">
              <a16:creationId xmlns:a16="http://schemas.microsoft.com/office/drawing/2014/main" xmlns="" id="{00000000-0008-0000-2100-000048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3" name="66 CuadroTexto">
          <a:extLst>
            <a:ext uri="{FF2B5EF4-FFF2-40B4-BE49-F238E27FC236}">
              <a16:creationId xmlns:a16="http://schemas.microsoft.com/office/drawing/2014/main" xmlns="" id="{00000000-0008-0000-2100-000049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4" name="67 CuadroTexto">
          <a:extLst>
            <a:ext uri="{FF2B5EF4-FFF2-40B4-BE49-F238E27FC236}">
              <a16:creationId xmlns:a16="http://schemas.microsoft.com/office/drawing/2014/main" xmlns="" id="{00000000-0008-0000-2100-00004A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5" name="68 CuadroTexto">
          <a:extLst>
            <a:ext uri="{FF2B5EF4-FFF2-40B4-BE49-F238E27FC236}">
              <a16:creationId xmlns:a16="http://schemas.microsoft.com/office/drawing/2014/main" xmlns="" id="{00000000-0008-0000-2100-00004B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6" name="69 CuadroTexto">
          <a:extLst>
            <a:ext uri="{FF2B5EF4-FFF2-40B4-BE49-F238E27FC236}">
              <a16:creationId xmlns:a16="http://schemas.microsoft.com/office/drawing/2014/main" xmlns="" id="{00000000-0008-0000-2100-00004C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7" name="70 CuadroTexto">
          <a:extLst>
            <a:ext uri="{FF2B5EF4-FFF2-40B4-BE49-F238E27FC236}">
              <a16:creationId xmlns:a16="http://schemas.microsoft.com/office/drawing/2014/main" xmlns="" id="{00000000-0008-0000-2100-00004D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8" name="71 CuadroTexto">
          <a:extLst>
            <a:ext uri="{FF2B5EF4-FFF2-40B4-BE49-F238E27FC236}">
              <a16:creationId xmlns:a16="http://schemas.microsoft.com/office/drawing/2014/main" xmlns="" id="{00000000-0008-0000-2100-00004E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9" name="72 CuadroTexto">
          <a:extLst>
            <a:ext uri="{FF2B5EF4-FFF2-40B4-BE49-F238E27FC236}">
              <a16:creationId xmlns:a16="http://schemas.microsoft.com/office/drawing/2014/main" xmlns="" id="{00000000-0008-0000-2100-00004F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0" name="73 CuadroTexto">
          <a:extLst>
            <a:ext uri="{FF2B5EF4-FFF2-40B4-BE49-F238E27FC236}">
              <a16:creationId xmlns:a16="http://schemas.microsoft.com/office/drawing/2014/main" xmlns="" id="{00000000-0008-0000-2100-000050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1" name="74 CuadroTexto">
          <a:extLst>
            <a:ext uri="{FF2B5EF4-FFF2-40B4-BE49-F238E27FC236}">
              <a16:creationId xmlns:a16="http://schemas.microsoft.com/office/drawing/2014/main" xmlns="" id="{00000000-0008-0000-2100-000051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2" name="75 CuadroTexto">
          <a:extLst>
            <a:ext uri="{FF2B5EF4-FFF2-40B4-BE49-F238E27FC236}">
              <a16:creationId xmlns:a16="http://schemas.microsoft.com/office/drawing/2014/main" xmlns="" id="{00000000-0008-0000-2100-000052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3" name="76 CuadroTexto">
          <a:extLst>
            <a:ext uri="{FF2B5EF4-FFF2-40B4-BE49-F238E27FC236}">
              <a16:creationId xmlns:a16="http://schemas.microsoft.com/office/drawing/2014/main" xmlns="" id="{00000000-0008-0000-2100-000053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4" name="77 CuadroTexto">
          <a:extLst>
            <a:ext uri="{FF2B5EF4-FFF2-40B4-BE49-F238E27FC236}">
              <a16:creationId xmlns:a16="http://schemas.microsoft.com/office/drawing/2014/main" xmlns="" id="{00000000-0008-0000-2100-000054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5" name="78 CuadroTexto">
          <a:extLst>
            <a:ext uri="{FF2B5EF4-FFF2-40B4-BE49-F238E27FC236}">
              <a16:creationId xmlns:a16="http://schemas.microsoft.com/office/drawing/2014/main" xmlns="" id="{00000000-0008-0000-2100-000055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6" name="79 CuadroTexto">
          <a:extLst>
            <a:ext uri="{FF2B5EF4-FFF2-40B4-BE49-F238E27FC236}">
              <a16:creationId xmlns:a16="http://schemas.microsoft.com/office/drawing/2014/main" xmlns="" id="{00000000-0008-0000-2100-000056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7" name="80 CuadroTexto">
          <a:extLst>
            <a:ext uri="{FF2B5EF4-FFF2-40B4-BE49-F238E27FC236}">
              <a16:creationId xmlns:a16="http://schemas.microsoft.com/office/drawing/2014/main" xmlns="" id="{00000000-0008-0000-2100-000057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8" name="81 CuadroTexto">
          <a:extLst>
            <a:ext uri="{FF2B5EF4-FFF2-40B4-BE49-F238E27FC236}">
              <a16:creationId xmlns:a16="http://schemas.microsoft.com/office/drawing/2014/main" xmlns="" id="{00000000-0008-0000-2100-000058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9" name="82 CuadroTexto">
          <a:extLst>
            <a:ext uri="{FF2B5EF4-FFF2-40B4-BE49-F238E27FC236}">
              <a16:creationId xmlns:a16="http://schemas.microsoft.com/office/drawing/2014/main" xmlns="" id="{00000000-0008-0000-2100-000059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0" name="83 CuadroTexto">
          <a:extLst>
            <a:ext uri="{FF2B5EF4-FFF2-40B4-BE49-F238E27FC236}">
              <a16:creationId xmlns:a16="http://schemas.microsoft.com/office/drawing/2014/main" xmlns="" id="{00000000-0008-0000-2100-00005A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1" name="84 CuadroTexto">
          <a:extLst>
            <a:ext uri="{FF2B5EF4-FFF2-40B4-BE49-F238E27FC236}">
              <a16:creationId xmlns:a16="http://schemas.microsoft.com/office/drawing/2014/main" xmlns="" id="{00000000-0008-0000-2100-00005B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2" name="85 CuadroTexto">
          <a:extLst>
            <a:ext uri="{FF2B5EF4-FFF2-40B4-BE49-F238E27FC236}">
              <a16:creationId xmlns:a16="http://schemas.microsoft.com/office/drawing/2014/main" xmlns="" id="{00000000-0008-0000-2100-00005C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3" name="86 CuadroTexto">
          <a:extLst>
            <a:ext uri="{FF2B5EF4-FFF2-40B4-BE49-F238E27FC236}">
              <a16:creationId xmlns:a16="http://schemas.microsoft.com/office/drawing/2014/main" xmlns="" id="{00000000-0008-0000-2100-00005D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4" name="87 CuadroTexto">
          <a:extLst>
            <a:ext uri="{FF2B5EF4-FFF2-40B4-BE49-F238E27FC236}">
              <a16:creationId xmlns:a16="http://schemas.microsoft.com/office/drawing/2014/main" xmlns="" id="{00000000-0008-0000-2100-00005E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5" name="88 CuadroTexto">
          <a:extLst>
            <a:ext uri="{FF2B5EF4-FFF2-40B4-BE49-F238E27FC236}">
              <a16:creationId xmlns:a16="http://schemas.microsoft.com/office/drawing/2014/main" xmlns="" id="{00000000-0008-0000-2100-00005F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6" name="89 CuadroTexto">
          <a:extLst>
            <a:ext uri="{FF2B5EF4-FFF2-40B4-BE49-F238E27FC236}">
              <a16:creationId xmlns:a16="http://schemas.microsoft.com/office/drawing/2014/main" xmlns="" id="{00000000-0008-0000-2100-000060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7" name="102 CuadroTexto">
          <a:extLst>
            <a:ext uri="{FF2B5EF4-FFF2-40B4-BE49-F238E27FC236}">
              <a16:creationId xmlns:a16="http://schemas.microsoft.com/office/drawing/2014/main" xmlns="" id="{00000000-0008-0000-2100-000061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8" name="103 CuadroTexto">
          <a:extLst>
            <a:ext uri="{FF2B5EF4-FFF2-40B4-BE49-F238E27FC236}">
              <a16:creationId xmlns:a16="http://schemas.microsoft.com/office/drawing/2014/main" xmlns="" id="{00000000-0008-0000-2100-000062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9" name="104 CuadroTexto">
          <a:extLst>
            <a:ext uri="{FF2B5EF4-FFF2-40B4-BE49-F238E27FC236}">
              <a16:creationId xmlns:a16="http://schemas.microsoft.com/office/drawing/2014/main" xmlns="" id="{00000000-0008-0000-2100-000063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0" name="105 CuadroTexto">
          <a:extLst>
            <a:ext uri="{FF2B5EF4-FFF2-40B4-BE49-F238E27FC236}">
              <a16:creationId xmlns:a16="http://schemas.microsoft.com/office/drawing/2014/main" xmlns="" id="{00000000-0008-0000-2100-000064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1" name="106 CuadroTexto">
          <a:extLst>
            <a:ext uri="{FF2B5EF4-FFF2-40B4-BE49-F238E27FC236}">
              <a16:creationId xmlns:a16="http://schemas.microsoft.com/office/drawing/2014/main" xmlns="" id="{00000000-0008-0000-2100-000065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2" name="107 CuadroTexto">
          <a:extLst>
            <a:ext uri="{FF2B5EF4-FFF2-40B4-BE49-F238E27FC236}">
              <a16:creationId xmlns:a16="http://schemas.microsoft.com/office/drawing/2014/main" xmlns="" id="{00000000-0008-0000-2100-000066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3" name="108 CuadroTexto">
          <a:extLst>
            <a:ext uri="{FF2B5EF4-FFF2-40B4-BE49-F238E27FC236}">
              <a16:creationId xmlns:a16="http://schemas.microsoft.com/office/drawing/2014/main" xmlns="" id="{00000000-0008-0000-2100-000067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4" name="109 CuadroTexto">
          <a:extLst>
            <a:ext uri="{FF2B5EF4-FFF2-40B4-BE49-F238E27FC236}">
              <a16:creationId xmlns:a16="http://schemas.microsoft.com/office/drawing/2014/main" xmlns="" id="{00000000-0008-0000-2100-000068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5" name="110 CuadroTexto">
          <a:extLst>
            <a:ext uri="{FF2B5EF4-FFF2-40B4-BE49-F238E27FC236}">
              <a16:creationId xmlns:a16="http://schemas.microsoft.com/office/drawing/2014/main" xmlns="" id="{00000000-0008-0000-2100-000069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6" name="111 CuadroTexto">
          <a:extLst>
            <a:ext uri="{FF2B5EF4-FFF2-40B4-BE49-F238E27FC236}">
              <a16:creationId xmlns:a16="http://schemas.microsoft.com/office/drawing/2014/main" xmlns="" id="{00000000-0008-0000-2100-00006A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7" name="112 CuadroTexto">
          <a:extLst>
            <a:ext uri="{FF2B5EF4-FFF2-40B4-BE49-F238E27FC236}">
              <a16:creationId xmlns:a16="http://schemas.microsoft.com/office/drawing/2014/main" xmlns="" id="{00000000-0008-0000-2100-00006B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8" name="113 CuadroTexto">
          <a:extLst>
            <a:ext uri="{FF2B5EF4-FFF2-40B4-BE49-F238E27FC236}">
              <a16:creationId xmlns:a16="http://schemas.microsoft.com/office/drawing/2014/main" xmlns="" id="{00000000-0008-0000-2100-00006C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9" name="114 CuadroTexto">
          <a:extLst>
            <a:ext uri="{FF2B5EF4-FFF2-40B4-BE49-F238E27FC236}">
              <a16:creationId xmlns:a16="http://schemas.microsoft.com/office/drawing/2014/main" xmlns="" id="{00000000-0008-0000-2100-00006D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0" name="115 CuadroTexto">
          <a:extLst>
            <a:ext uri="{FF2B5EF4-FFF2-40B4-BE49-F238E27FC236}">
              <a16:creationId xmlns:a16="http://schemas.microsoft.com/office/drawing/2014/main" xmlns="" id="{00000000-0008-0000-2100-00006E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1" name="116 CuadroTexto">
          <a:extLst>
            <a:ext uri="{FF2B5EF4-FFF2-40B4-BE49-F238E27FC236}">
              <a16:creationId xmlns:a16="http://schemas.microsoft.com/office/drawing/2014/main" xmlns="" id="{00000000-0008-0000-2100-00006F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2" name="117 CuadroTexto">
          <a:extLst>
            <a:ext uri="{FF2B5EF4-FFF2-40B4-BE49-F238E27FC236}">
              <a16:creationId xmlns:a16="http://schemas.microsoft.com/office/drawing/2014/main" xmlns="" id="{00000000-0008-0000-2100-000070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3" name="126 CuadroTexto">
          <a:extLst>
            <a:ext uri="{FF2B5EF4-FFF2-40B4-BE49-F238E27FC236}">
              <a16:creationId xmlns:a16="http://schemas.microsoft.com/office/drawing/2014/main" xmlns="" id="{00000000-0008-0000-2100-000071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4" name="127 CuadroTexto">
          <a:extLst>
            <a:ext uri="{FF2B5EF4-FFF2-40B4-BE49-F238E27FC236}">
              <a16:creationId xmlns:a16="http://schemas.microsoft.com/office/drawing/2014/main" xmlns="" id="{00000000-0008-0000-2100-000072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5" name="128 CuadroTexto">
          <a:extLst>
            <a:ext uri="{FF2B5EF4-FFF2-40B4-BE49-F238E27FC236}">
              <a16:creationId xmlns:a16="http://schemas.microsoft.com/office/drawing/2014/main" xmlns="" id="{00000000-0008-0000-2100-000073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6" name="129 CuadroTexto">
          <a:extLst>
            <a:ext uri="{FF2B5EF4-FFF2-40B4-BE49-F238E27FC236}">
              <a16:creationId xmlns:a16="http://schemas.microsoft.com/office/drawing/2014/main" xmlns="" id="{00000000-0008-0000-2100-000074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7" name="130 CuadroTexto">
          <a:extLst>
            <a:ext uri="{FF2B5EF4-FFF2-40B4-BE49-F238E27FC236}">
              <a16:creationId xmlns:a16="http://schemas.microsoft.com/office/drawing/2014/main" xmlns="" id="{00000000-0008-0000-2100-000075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8" name="131 CuadroTexto">
          <a:extLst>
            <a:ext uri="{FF2B5EF4-FFF2-40B4-BE49-F238E27FC236}">
              <a16:creationId xmlns:a16="http://schemas.microsoft.com/office/drawing/2014/main" xmlns="" id="{00000000-0008-0000-2100-000076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9" name="132 CuadroTexto">
          <a:extLst>
            <a:ext uri="{FF2B5EF4-FFF2-40B4-BE49-F238E27FC236}">
              <a16:creationId xmlns:a16="http://schemas.microsoft.com/office/drawing/2014/main" xmlns="" id="{00000000-0008-0000-2100-000077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0" name="133 CuadroTexto">
          <a:extLst>
            <a:ext uri="{FF2B5EF4-FFF2-40B4-BE49-F238E27FC236}">
              <a16:creationId xmlns:a16="http://schemas.microsoft.com/office/drawing/2014/main" xmlns="" id="{00000000-0008-0000-2100-000078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1" name="134 CuadroTexto">
          <a:extLst>
            <a:ext uri="{FF2B5EF4-FFF2-40B4-BE49-F238E27FC236}">
              <a16:creationId xmlns:a16="http://schemas.microsoft.com/office/drawing/2014/main" xmlns="" id="{00000000-0008-0000-2100-000079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2" name="135 CuadroTexto">
          <a:extLst>
            <a:ext uri="{FF2B5EF4-FFF2-40B4-BE49-F238E27FC236}">
              <a16:creationId xmlns:a16="http://schemas.microsoft.com/office/drawing/2014/main" xmlns="" id="{00000000-0008-0000-2100-00007A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3" name="136 CuadroTexto">
          <a:extLst>
            <a:ext uri="{FF2B5EF4-FFF2-40B4-BE49-F238E27FC236}">
              <a16:creationId xmlns:a16="http://schemas.microsoft.com/office/drawing/2014/main" xmlns="" id="{00000000-0008-0000-2100-00007B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4" name="137 CuadroTexto">
          <a:extLst>
            <a:ext uri="{FF2B5EF4-FFF2-40B4-BE49-F238E27FC236}">
              <a16:creationId xmlns:a16="http://schemas.microsoft.com/office/drawing/2014/main" xmlns="" id="{00000000-0008-0000-2100-00007C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5" name="138 CuadroTexto">
          <a:extLst>
            <a:ext uri="{FF2B5EF4-FFF2-40B4-BE49-F238E27FC236}">
              <a16:creationId xmlns:a16="http://schemas.microsoft.com/office/drawing/2014/main" xmlns="" id="{00000000-0008-0000-2100-00007D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6" name="139 CuadroTexto">
          <a:extLst>
            <a:ext uri="{FF2B5EF4-FFF2-40B4-BE49-F238E27FC236}">
              <a16:creationId xmlns:a16="http://schemas.microsoft.com/office/drawing/2014/main" xmlns="" id="{00000000-0008-0000-2100-00007E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7" name="140 CuadroTexto">
          <a:extLst>
            <a:ext uri="{FF2B5EF4-FFF2-40B4-BE49-F238E27FC236}">
              <a16:creationId xmlns:a16="http://schemas.microsoft.com/office/drawing/2014/main" xmlns="" id="{00000000-0008-0000-2100-00007F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8" name="141 CuadroTexto">
          <a:extLst>
            <a:ext uri="{FF2B5EF4-FFF2-40B4-BE49-F238E27FC236}">
              <a16:creationId xmlns:a16="http://schemas.microsoft.com/office/drawing/2014/main" xmlns="" id="{00000000-0008-0000-2100-000080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9" name="142 CuadroTexto">
          <a:extLst>
            <a:ext uri="{FF2B5EF4-FFF2-40B4-BE49-F238E27FC236}">
              <a16:creationId xmlns:a16="http://schemas.microsoft.com/office/drawing/2014/main" xmlns="" id="{00000000-0008-0000-2100-0000810A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0" name="306 CuadroTexto">
          <a:extLst>
            <a:ext uri="{FF2B5EF4-FFF2-40B4-BE49-F238E27FC236}">
              <a16:creationId xmlns:a16="http://schemas.microsoft.com/office/drawing/2014/main" xmlns="" id="{00000000-0008-0000-2100-000082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1" name="307 CuadroTexto">
          <a:extLst>
            <a:ext uri="{FF2B5EF4-FFF2-40B4-BE49-F238E27FC236}">
              <a16:creationId xmlns:a16="http://schemas.microsoft.com/office/drawing/2014/main" xmlns="" id="{00000000-0008-0000-2100-000083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2" name="308 CuadroTexto">
          <a:extLst>
            <a:ext uri="{FF2B5EF4-FFF2-40B4-BE49-F238E27FC236}">
              <a16:creationId xmlns:a16="http://schemas.microsoft.com/office/drawing/2014/main" xmlns="" id="{00000000-0008-0000-2100-000084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3" name="309 CuadroTexto">
          <a:extLst>
            <a:ext uri="{FF2B5EF4-FFF2-40B4-BE49-F238E27FC236}">
              <a16:creationId xmlns:a16="http://schemas.microsoft.com/office/drawing/2014/main" xmlns="" id="{00000000-0008-0000-2100-000085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4" name="310 CuadroTexto">
          <a:extLst>
            <a:ext uri="{FF2B5EF4-FFF2-40B4-BE49-F238E27FC236}">
              <a16:creationId xmlns:a16="http://schemas.microsoft.com/office/drawing/2014/main" xmlns="" id="{00000000-0008-0000-2100-000086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5" name="311 CuadroTexto">
          <a:extLst>
            <a:ext uri="{FF2B5EF4-FFF2-40B4-BE49-F238E27FC236}">
              <a16:creationId xmlns:a16="http://schemas.microsoft.com/office/drawing/2014/main" xmlns="" id="{00000000-0008-0000-2100-000087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6" name="312 CuadroTexto">
          <a:extLst>
            <a:ext uri="{FF2B5EF4-FFF2-40B4-BE49-F238E27FC236}">
              <a16:creationId xmlns:a16="http://schemas.microsoft.com/office/drawing/2014/main" xmlns="" id="{00000000-0008-0000-2100-000088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7" name="313 CuadroTexto">
          <a:extLst>
            <a:ext uri="{FF2B5EF4-FFF2-40B4-BE49-F238E27FC236}">
              <a16:creationId xmlns:a16="http://schemas.microsoft.com/office/drawing/2014/main" xmlns="" id="{00000000-0008-0000-2100-000089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8" name="314 CuadroTexto">
          <a:extLst>
            <a:ext uri="{FF2B5EF4-FFF2-40B4-BE49-F238E27FC236}">
              <a16:creationId xmlns:a16="http://schemas.microsoft.com/office/drawing/2014/main" xmlns="" id="{00000000-0008-0000-2100-00008A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9" name="315 CuadroTexto">
          <a:extLst>
            <a:ext uri="{FF2B5EF4-FFF2-40B4-BE49-F238E27FC236}">
              <a16:creationId xmlns:a16="http://schemas.microsoft.com/office/drawing/2014/main" xmlns="" id="{00000000-0008-0000-2100-00008B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0" name="316 CuadroTexto">
          <a:extLst>
            <a:ext uri="{FF2B5EF4-FFF2-40B4-BE49-F238E27FC236}">
              <a16:creationId xmlns:a16="http://schemas.microsoft.com/office/drawing/2014/main" xmlns="" id="{00000000-0008-0000-2100-00008C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1" name="317 CuadroTexto">
          <a:extLst>
            <a:ext uri="{FF2B5EF4-FFF2-40B4-BE49-F238E27FC236}">
              <a16:creationId xmlns:a16="http://schemas.microsoft.com/office/drawing/2014/main" xmlns="" id="{00000000-0008-0000-2100-00008D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2" name="318 CuadroTexto">
          <a:extLst>
            <a:ext uri="{FF2B5EF4-FFF2-40B4-BE49-F238E27FC236}">
              <a16:creationId xmlns:a16="http://schemas.microsoft.com/office/drawing/2014/main" xmlns="" id="{00000000-0008-0000-2100-00008E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3" name="319 CuadroTexto">
          <a:extLst>
            <a:ext uri="{FF2B5EF4-FFF2-40B4-BE49-F238E27FC236}">
              <a16:creationId xmlns:a16="http://schemas.microsoft.com/office/drawing/2014/main" xmlns="" id="{00000000-0008-0000-2100-00008F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4" name="320 CuadroTexto">
          <a:extLst>
            <a:ext uri="{FF2B5EF4-FFF2-40B4-BE49-F238E27FC236}">
              <a16:creationId xmlns:a16="http://schemas.microsoft.com/office/drawing/2014/main" xmlns="" id="{00000000-0008-0000-2100-000090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5" name="321 CuadroTexto">
          <a:extLst>
            <a:ext uri="{FF2B5EF4-FFF2-40B4-BE49-F238E27FC236}">
              <a16:creationId xmlns:a16="http://schemas.microsoft.com/office/drawing/2014/main" xmlns="" id="{00000000-0008-0000-2100-000091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6" name="322 CuadroTexto">
          <a:extLst>
            <a:ext uri="{FF2B5EF4-FFF2-40B4-BE49-F238E27FC236}">
              <a16:creationId xmlns:a16="http://schemas.microsoft.com/office/drawing/2014/main" xmlns="" id="{00000000-0008-0000-2100-000092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7" name="323 CuadroTexto">
          <a:extLst>
            <a:ext uri="{FF2B5EF4-FFF2-40B4-BE49-F238E27FC236}">
              <a16:creationId xmlns:a16="http://schemas.microsoft.com/office/drawing/2014/main" xmlns="" id="{00000000-0008-0000-2100-000093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8" name="324 CuadroTexto">
          <a:extLst>
            <a:ext uri="{FF2B5EF4-FFF2-40B4-BE49-F238E27FC236}">
              <a16:creationId xmlns:a16="http://schemas.microsoft.com/office/drawing/2014/main" xmlns="" id="{00000000-0008-0000-2100-000094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9" name="325 CuadroTexto">
          <a:extLst>
            <a:ext uri="{FF2B5EF4-FFF2-40B4-BE49-F238E27FC236}">
              <a16:creationId xmlns:a16="http://schemas.microsoft.com/office/drawing/2014/main" xmlns="" id="{00000000-0008-0000-2100-000095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0" name="326 CuadroTexto">
          <a:extLst>
            <a:ext uri="{FF2B5EF4-FFF2-40B4-BE49-F238E27FC236}">
              <a16:creationId xmlns:a16="http://schemas.microsoft.com/office/drawing/2014/main" xmlns="" id="{00000000-0008-0000-2100-000096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1" name="327 CuadroTexto">
          <a:extLst>
            <a:ext uri="{FF2B5EF4-FFF2-40B4-BE49-F238E27FC236}">
              <a16:creationId xmlns:a16="http://schemas.microsoft.com/office/drawing/2014/main" xmlns="" id="{00000000-0008-0000-2100-000097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2" name="328 CuadroTexto">
          <a:extLst>
            <a:ext uri="{FF2B5EF4-FFF2-40B4-BE49-F238E27FC236}">
              <a16:creationId xmlns:a16="http://schemas.microsoft.com/office/drawing/2014/main" xmlns="" id="{00000000-0008-0000-2100-000098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3" name="329 CuadroTexto">
          <a:extLst>
            <a:ext uri="{FF2B5EF4-FFF2-40B4-BE49-F238E27FC236}">
              <a16:creationId xmlns:a16="http://schemas.microsoft.com/office/drawing/2014/main" xmlns="" id="{00000000-0008-0000-2100-000099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4" name="330 CuadroTexto">
          <a:extLst>
            <a:ext uri="{FF2B5EF4-FFF2-40B4-BE49-F238E27FC236}">
              <a16:creationId xmlns:a16="http://schemas.microsoft.com/office/drawing/2014/main" xmlns="" id="{00000000-0008-0000-2100-00009A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5" name="331 CuadroTexto">
          <a:extLst>
            <a:ext uri="{FF2B5EF4-FFF2-40B4-BE49-F238E27FC236}">
              <a16:creationId xmlns:a16="http://schemas.microsoft.com/office/drawing/2014/main" xmlns="" id="{00000000-0008-0000-2100-00009B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6" name="332 CuadroTexto">
          <a:extLst>
            <a:ext uri="{FF2B5EF4-FFF2-40B4-BE49-F238E27FC236}">
              <a16:creationId xmlns:a16="http://schemas.microsoft.com/office/drawing/2014/main" xmlns="" id="{00000000-0008-0000-2100-00009C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7" name="333 CuadroTexto">
          <a:extLst>
            <a:ext uri="{FF2B5EF4-FFF2-40B4-BE49-F238E27FC236}">
              <a16:creationId xmlns:a16="http://schemas.microsoft.com/office/drawing/2014/main" xmlns="" id="{00000000-0008-0000-2100-00009D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8" name="334 CuadroTexto">
          <a:extLst>
            <a:ext uri="{FF2B5EF4-FFF2-40B4-BE49-F238E27FC236}">
              <a16:creationId xmlns:a16="http://schemas.microsoft.com/office/drawing/2014/main" xmlns="" id="{00000000-0008-0000-2100-00009E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9" name="335 CuadroTexto">
          <a:extLst>
            <a:ext uri="{FF2B5EF4-FFF2-40B4-BE49-F238E27FC236}">
              <a16:creationId xmlns:a16="http://schemas.microsoft.com/office/drawing/2014/main" xmlns="" id="{00000000-0008-0000-2100-00009F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0" name="336 CuadroTexto">
          <a:extLst>
            <a:ext uri="{FF2B5EF4-FFF2-40B4-BE49-F238E27FC236}">
              <a16:creationId xmlns:a16="http://schemas.microsoft.com/office/drawing/2014/main" xmlns="" id="{00000000-0008-0000-2100-0000A0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1" name="337 CuadroTexto">
          <a:extLst>
            <a:ext uri="{FF2B5EF4-FFF2-40B4-BE49-F238E27FC236}">
              <a16:creationId xmlns:a16="http://schemas.microsoft.com/office/drawing/2014/main" xmlns="" id="{00000000-0008-0000-2100-0000A1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2" name="338 CuadroTexto">
          <a:extLst>
            <a:ext uri="{FF2B5EF4-FFF2-40B4-BE49-F238E27FC236}">
              <a16:creationId xmlns:a16="http://schemas.microsoft.com/office/drawing/2014/main" xmlns="" id="{00000000-0008-0000-2100-0000A2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3" name="339 CuadroTexto">
          <a:extLst>
            <a:ext uri="{FF2B5EF4-FFF2-40B4-BE49-F238E27FC236}">
              <a16:creationId xmlns:a16="http://schemas.microsoft.com/office/drawing/2014/main" xmlns="" id="{00000000-0008-0000-2100-0000A3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4" name="340 CuadroTexto">
          <a:extLst>
            <a:ext uri="{FF2B5EF4-FFF2-40B4-BE49-F238E27FC236}">
              <a16:creationId xmlns:a16="http://schemas.microsoft.com/office/drawing/2014/main" xmlns="" id="{00000000-0008-0000-2100-0000A4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5" name="341 CuadroTexto">
          <a:extLst>
            <a:ext uri="{FF2B5EF4-FFF2-40B4-BE49-F238E27FC236}">
              <a16:creationId xmlns:a16="http://schemas.microsoft.com/office/drawing/2014/main" xmlns="" id="{00000000-0008-0000-2100-0000A5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6" name="342 CuadroTexto">
          <a:extLst>
            <a:ext uri="{FF2B5EF4-FFF2-40B4-BE49-F238E27FC236}">
              <a16:creationId xmlns:a16="http://schemas.microsoft.com/office/drawing/2014/main" xmlns="" id="{00000000-0008-0000-2100-0000A6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7" name="343 CuadroTexto">
          <a:extLst>
            <a:ext uri="{FF2B5EF4-FFF2-40B4-BE49-F238E27FC236}">
              <a16:creationId xmlns:a16="http://schemas.microsoft.com/office/drawing/2014/main" xmlns="" id="{00000000-0008-0000-2100-0000A7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8" name="344 CuadroTexto">
          <a:extLst>
            <a:ext uri="{FF2B5EF4-FFF2-40B4-BE49-F238E27FC236}">
              <a16:creationId xmlns:a16="http://schemas.microsoft.com/office/drawing/2014/main" xmlns="" id="{00000000-0008-0000-2100-0000A8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9" name="345 CuadroTexto">
          <a:extLst>
            <a:ext uri="{FF2B5EF4-FFF2-40B4-BE49-F238E27FC236}">
              <a16:creationId xmlns:a16="http://schemas.microsoft.com/office/drawing/2014/main" xmlns="" id="{00000000-0008-0000-2100-0000A9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0" name="346 CuadroTexto">
          <a:extLst>
            <a:ext uri="{FF2B5EF4-FFF2-40B4-BE49-F238E27FC236}">
              <a16:creationId xmlns:a16="http://schemas.microsoft.com/office/drawing/2014/main" xmlns="" id="{00000000-0008-0000-2100-0000AA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1" name="347 CuadroTexto">
          <a:extLst>
            <a:ext uri="{FF2B5EF4-FFF2-40B4-BE49-F238E27FC236}">
              <a16:creationId xmlns:a16="http://schemas.microsoft.com/office/drawing/2014/main" xmlns="" id="{00000000-0008-0000-2100-0000AB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2" name="348 CuadroTexto">
          <a:extLst>
            <a:ext uri="{FF2B5EF4-FFF2-40B4-BE49-F238E27FC236}">
              <a16:creationId xmlns:a16="http://schemas.microsoft.com/office/drawing/2014/main" xmlns="" id="{00000000-0008-0000-2100-0000AC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3" name="349 CuadroTexto">
          <a:extLst>
            <a:ext uri="{FF2B5EF4-FFF2-40B4-BE49-F238E27FC236}">
              <a16:creationId xmlns:a16="http://schemas.microsoft.com/office/drawing/2014/main" xmlns="" id="{00000000-0008-0000-2100-0000AD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4" name="350 CuadroTexto">
          <a:extLst>
            <a:ext uri="{FF2B5EF4-FFF2-40B4-BE49-F238E27FC236}">
              <a16:creationId xmlns:a16="http://schemas.microsoft.com/office/drawing/2014/main" xmlns="" id="{00000000-0008-0000-2100-0000AE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5" name="351 CuadroTexto">
          <a:extLst>
            <a:ext uri="{FF2B5EF4-FFF2-40B4-BE49-F238E27FC236}">
              <a16:creationId xmlns:a16="http://schemas.microsoft.com/office/drawing/2014/main" xmlns="" id="{00000000-0008-0000-2100-0000AF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6" name="352 CuadroTexto">
          <a:extLst>
            <a:ext uri="{FF2B5EF4-FFF2-40B4-BE49-F238E27FC236}">
              <a16:creationId xmlns:a16="http://schemas.microsoft.com/office/drawing/2014/main" xmlns="" id="{00000000-0008-0000-2100-0000B0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7" name="353 CuadroTexto">
          <a:extLst>
            <a:ext uri="{FF2B5EF4-FFF2-40B4-BE49-F238E27FC236}">
              <a16:creationId xmlns:a16="http://schemas.microsoft.com/office/drawing/2014/main" xmlns="" id="{00000000-0008-0000-2100-0000B1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8" name="354 CuadroTexto">
          <a:extLst>
            <a:ext uri="{FF2B5EF4-FFF2-40B4-BE49-F238E27FC236}">
              <a16:creationId xmlns:a16="http://schemas.microsoft.com/office/drawing/2014/main" xmlns="" id="{00000000-0008-0000-2100-0000B2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9" name="355 CuadroTexto">
          <a:extLst>
            <a:ext uri="{FF2B5EF4-FFF2-40B4-BE49-F238E27FC236}">
              <a16:creationId xmlns:a16="http://schemas.microsoft.com/office/drawing/2014/main" xmlns="" id="{00000000-0008-0000-2100-0000B3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0" name="356 CuadroTexto">
          <a:extLst>
            <a:ext uri="{FF2B5EF4-FFF2-40B4-BE49-F238E27FC236}">
              <a16:creationId xmlns:a16="http://schemas.microsoft.com/office/drawing/2014/main" xmlns="" id="{00000000-0008-0000-2100-0000B4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1" name="357 CuadroTexto">
          <a:extLst>
            <a:ext uri="{FF2B5EF4-FFF2-40B4-BE49-F238E27FC236}">
              <a16:creationId xmlns:a16="http://schemas.microsoft.com/office/drawing/2014/main" xmlns="" id="{00000000-0008-0000-2100-0000B5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2" name="358 CuadroTexto">
          <a:extLst>
            <a:ext uri="{FF2B5EF4-FFF2-40B4-BE49-F238E27FC236}">
              <a16:creationId xmlns:a16="http://schemas.microsoft.com/office/drawing/2014/main" xmlns="" id="{00000000-0008-0000-2100-0000B6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3" name="359 CuadroTexto">
          <a:extLst>
            <a:ext uri="{FF2B5EF4-FFF2-40B4-BE49-F238E27FC236}">
              <a16:creationId xmlns:a16="http://schemas.microsoft.com/office/drawing/2014/main" xmlns="" id="{00000000-0008-0000-2100-0000B7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4" name="360 CuadroTexto">
          <a:extLst>
            <a:ext uri="{FF2B5EF4-FFF2-40B4-BE49-F238E27FC236}">
              <a16:creationId xmlns:a16="http://schemas.microsoft.com/office/drawing/2014/main" xmlns="" id="{00000000-0008-0000-2100-0000B8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5" name="361 CuadroTexto">
          <a:extLst>
            <a:ext uri="{FF2B5EF4-FFF2-40B4-BE49-F238E27FC236}">
              <a16:creationId xmlns:a16="http://schemas.microsoft.com/office/drawing/2014/main" xmlns="" id="{00000000-0008-0000-2100-0000B9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6" name="362 CuadroTexto">
          <a:extLst>
            <a:ext uri="{FF2B5EF4-FFF2-40B4-BE49-F238E27FC236}">
              <a16:creationId xmlns:a16="http://schemas.microsoft.com/office/drawing/2014/main" xmlns="" id="{00000000-0008-0000-2100-0000BA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7" name="363 CuadroTexto">
          <a:extLst>
            <a:ext uri="{FF2B5EF4-FFF2-40B4-BE49-F238E27FC236}">
              <a16:creationId xmlns:a16="http://schemas.microsoft.com/office/drawing/2014/main" xmlns="" id="{00000000-0008-0000-2100-0000BB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8" name="364 CuadroTexto">
          <a:extLst>
            <a:ext uri="{FF2B5EF4-FFF2-40B4-BE49-F238E27FC236}">
              <a16:creationId xmlns:a16="http://schemas.microsoft.com/office/drawing/2014/main" xmlns="" id="{00000000-0008-0000-2100-0000BC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9" name="365 CuadroTexto">
          <a:extLst>
            <a:ext uri="{FF2B5EF4-FFF2-40B4-BE49-F238E27FC236}">
              <a16:creationId xmlns:a16="http://schemas.microsoft.com/office/drawing/2014/main" xmlns="" id="{00000000-0008-0000-2100-0000BD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0" name="366 CuadroTexto">
          <a:extLst>
            <a:ext uri="{FF2B5EF4-FFF2-40B4-BE49-F238E27FC236}">
              <a16:creationId xmlns:a16="http://schemas.microsoft.com/office/drawing/2014/main" xmlns="" id="{00000000-0008-0000-2100-0000BE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1" name="367 CuadroTexto">
          <a:extLst>
            <a:ext uri="{FF2B5EF4-FFF2-40B4-BE49-F238E27FC236}">
              <a16:creationId xmlns:a16="http://schemas.microsoft.com/office/drawing/2014/main" xmlns="" id="{00000000-0008-0000-2100-0000BF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2" name="368 CuadroTexto">
          <a:extLst>
            <a:ext uri="{FF2B5EF4-FFF2-40B4-BE49-F238E27FC236}">
              <a16:creationId xmlns:a16="http://schemas.microsoft.com/office/drawing/2014/main" xmlns="" id="{00000000-0008-0000-2100-0000C0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3" name="369 CuadroTexto">
          <a:extLst>
            <a:ext uri="{FF2B5EF4-FFF2-40B4-BE49-F238E27FC236}">
              <a16:creationId xmlns:a16="http://schemas.microsoft.com/office/drawing/2014/main" xmlns="" id="{00000000-0008-0000-2100-0000C1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4" name="370 CuadroTexto">
          <a:extLst>
            <a:ext uri="{FF2B5EF4-FFF2-40B4-BE49-F238E27FC236}">
              <a16:creationId xmlns:a16="http://schemas.microsoft.com/office/drawing/2014/main" xmlns="" id="{00000000-0008-0000-2100-0000C2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5" name="371 CuadroTexto">
          <a:extLst>
            <a:ext uri="{FF2B5EF4-FFF2-40B4-BE49-F238E27FC236}">
              <a16:creationId xmlns:a16="http://schemas.microsoft.com/office/drawing/2014/main" xmlns="" id="{00000000-0008-0000-2100-0000C3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6" name="372 CuadroTexto">
          <a:extLst>
            <a:ext uri="{FF2B5EF4-FFF2-40B4-BE49-F238E27FC236}">
              <a16:creationId xmlns:a16="http://schemas.microsoft.com/office/drawing/2014/main" xmlns="" id="{00000000-0008-0000-2100-0000C4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7" name="373 CuadroTexto">
          <a:extLst>
            <a:ext uri="{FF2B5EF4-FFF2-40B4-BE49-F238E27FC236}">
              <a16:creationId xmlns:a16="http://schemas.microsoft.com/office/drawing/2014/main" xmlns="" id="{00000000-0008-0000-2100-0000C5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8" name="374 CuadroTexto">
          <a:extLst>
            <a:ext uri="{FF2B5EF4-FFF2-40B4-BE49-F238E27FC236}">
              <a16:creationId xmlns:a16="http://schemas.microsoft.com/office/drawing/2014/main" xmlns="" id="{00000000-0008-0000-2100-0000C6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9" name="375 CuadroTexto">
          <a:extLst>
            <a:ext uri="{FF2B5EF4-FFF2-40B4-BE49-F238E27FC236}">
              <a16:creationId xmlns:a16="http://schemas.microsoft.com/office/drawing/2014/main" xmlns="" id="{00000000-0008-0000-2100-0000C7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0" name="376 CuadroTexto">
          <a:extLst>
            <a:ext uri="{FF2B5EF4-FFF2-40B4-BE49-F238E27FC236}">
              <a16:creationId xmlns:a16="http://schemas.microsoft.com/office/drawing/2014/main" xmlns="" id="{00000000-0008-0000-2100-0000C8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1" name="377 CuadroTexto">
          <a:extLst>
            <a:ext uri="{FF2B5EF4-FFF2-40B4-BE49-F238E27FC236}">
              <a16:creationId xmlns:a16="http://schemas.microsoft.com/office/drawing/2014/main" xmlns="" id="{00000000-0008-0000-2100-0000C9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2" name="378 CuadroTexto">
          <a:extLst>
            <a:ext uri="{FF2B5EF4-FFF2-40B4-BE49-F238E27FC236}">
              <a16:creationId xmlns:a16="http://schemas.microsoft.com/office/drawing/2014/main" xmlns="" id="{00000000-0008-0000-2100-0000CA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3" name="379 CuadroTexto">
          <a:extLst>
            <a:ext uri="{FF2B5EF4-FFF2-40B4-BE49-F238E27FC236}">
              <a16:creationId xmlns:a16="http://schemas.microsoft.com/office/drawing/2014/main" xmlns="" id="{00000000-0008-0000-2100-0000CB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4" name="380 CuadroTexto">
          <a:extLst>
            <a:ext uri="{FF2B5EF4-FFF2-40B4-BE49-F238E27FC236}">
              <a16:creationId xmlns:a16="http://schemas.microsoft.com/office/drawing/2014/main" xmlns="" id="{00000000-0008-0000-2100-0000CC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5" name="381 CuadroTexto">
          <a:extLst>
            <a:ext uri="{FF2B5EF4-FFF2-40B4-BE49-F238E27FC236}">
              <a16:creationId xmlns:a16="http://schemas.microsoft.com/office/drawing/2014/main" xmlns="" id="{00000000-0008-0000-2100-0000CD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6" name="382 CuadroTexto">
          <a:extLst>
            <a:ext uri="{FF2B5EF4-FFF2-40B4-BE49-F238E27FC236}">
              <a16:creationId xmlns:a16="http://schemas.microsoft.com/office/drawing/2014/main" xmlns="" id="{00000000-0008-0000-2100-0000CE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7" name="383 CuadroTexto">
          <a:extLst>
            <a:ext uri="{FF2B5EF4-FFF2-40B4-BE49-F238E27FC236}">
              <a16:creationId xmlns:a16="http://schemas.microsoft.com/office/drawing/2014/main" xmlns="" id="{00000000-0008-0000-2100-0000CF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8" name="384 CuadroTexto">
          <a:extLst>
            <a:ext uri="{FF2B5EF4-FFF2-40B4-BE49-F238E27FC236}">
              <a16:creationId xmlns:a16="http://schemas.microsoft.com/office/drawing/2014/main" xmlns="" id="{00000000-0008-0000-2100-0000D0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9" name="385 CuadroTexto">
          <a:extLst>
            <a:ext uri="{FF2B5EF4-FFF2-40B4-BE49-F238E27FC236}">
              <a16:creationId xmlns:a16="http://schemas.microsoft.com/office/drawing/2014/main" xmlns="" id="{00000000-0008-0000-2100-0000D1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0" name="386 CuadroTexto">
          <a:extLst>
            <a:ext uri="{FF2B5EF4-FFF2-40B4-BE49-F238E27FC236}">
              <a16:creationId xmlns:a16="http://schemas.microsoft.com/office/drawing/2014/main" xmlns="" id="{00000000-0008-0000-2100-0000D2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1" name="387 CuadroTexto">
          <a:extLst>
            <a:ext uri="{FF2B5EF4-FFF2-40B4-BE49-F238E27FC236}">
              <a16:creationId xmlns:a16="http://schemas.microsoft.com/office/drawing/2014/main" xmlns="" id="{00000000-0008-0000-2100-0000D3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2" name="388 CuadroTexto">
          <a:extLst>
            <a:ext uri="{FF2B5EF4-FFF2-40B4-BE49-F238E27FC236}">
              <a16:creationId xmlns:a16="http://schemas.microsoft.com/office/drawing/2014/main" xmlns="" id="{00000000-0008-0000-2100-0000D4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3" name="389 CuadroTexto">
          <a:extLst>
            <a:ext uri="{FF2B5EF4-FFF2-40B4-BE49-F238E27FC236}">
              <a16:creationId xmlns:a16="http://schemas.microsoft.com/office/drawing/2014/main" xmlns="" id="{00000000-0008-0000-2100-0000D5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4" name="390 CuadroTexto">
          <a:extLst>
            <a:ext uri="{FF2B5EF4-FFF2-40B4-BE49-F238E27FC236}">
              <a16:creationId xmlns:a16="http://schemas.microsoft.com/office/drawing/2014/main" xmlns="" id="{00000000-0008-0000-2100-0000D6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5" name="391 CuadroTexto">
          <a:extLst>
            <a:ext uri="{FF2B5EF4-FFF2-40B4-BE49-F238E27FC236}">
              <a16:creationId xmlns:a16="http://schemas.microsoft.com/office/drawing/2014/main" xmlns="" id="{00000000-0008-0000-2100-0000D7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6" name="392 CuadroTexto">
          <a:extLst>
            <a:ext uri="{FF2B5EF4-FFF2-40B4-BE49-F238E27FC236}">
              <a16:creationId xmlns:a16="http://schemas.microsoft.com/office/drawing/2014/main" xmlns="" id="{00000000-0008-0000-2100-0000D8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7" name="393 CuadroTexto">
          <a:extLst>
            <a:ext uri="{FF2B5EF4-FFF2-40B4-BE49-F238E27FC236}">
              <a16:creationId xmlns:a16="http://schemas.microsoft.com/office/drawing/2014/main" xmlns="" id="{00000000-0008-0000-2100-0000D9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8" name="394 CuadroTexto">
          <a:extLst>
            <a:ext uri="{FF2B5EF4-FFF2-40B4-BE49-F238E27FC236}">
              <a16:creationId xmlns:a16="http://schemas.microsoft.com/office/drawing/2014/main" xmlns="" id="{00000000-0008-0000-2100-0000DA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9" name="395 CuadroTexto">
          <a:extLst>
            <a:ext uri="{FF2B5EF4-FFF2-40B4-BE49-F238E27FC236}">
              <a16:creationId xmlns:a16="http://schemas.microsoft.com/office/drawing/2014/main" xmlns="" id="{00000000-0008-0000-2100-0000DB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0" name="396 CuadroTexto">
          <a:extLst>
            <a:ext uri="{FF2B5EF4-FFF2-40B4-BE49-F238E27FC236}">
              <a16:creationId xmlns:a16="http://schemas.microsoft.com/office/drawing/2014/main" xmlns="" id="{00000000-0008-0000-2100-0000DC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1" name="397 CuadroTexto">
          <a:extLst>
            <a:ext uri="{FF2B5EF4-FFF2-40B4-BE49-F238E27FC236}">
              <a16:creationId xmlns:a16="http://schemas.microsoft.com/office/drawing/2014/main" xmlns="" id="{00000000-0008-0000-2100-0000DD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2" name="398 CuadroTexto">
          <a:extLst>
            <a:ext uri="{FF2B5EF4-FFF2-40B4-BE49-F238E27FC236}">
              <a16:creationId xmlns:a16="http://schemas.microsoft.com/office/drawing/2014/main" xmlns="" id="{00000000-0008-0000-2100-0000DE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3" name="399 CuadroTexto">
          <a:extLst>
            <a:ext uri="{FF2B5EF4-FFF2-40B4-BE49-F238E27FC236}">
              <a16:creationId xmlns:a16="http://schemas.microsoft.com/office/drawing/2014/main" xmlns="" id="{00000000-0008-0000-2100-0000DF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4" name="400 CuadroTexto">
          <a:extLst>
            <a:ext uri="{FF2B5EF4-FFF2-40B4-BE49-F238E27FC236}">
              <a16:creationId xmlns:a16="http://schemas.microsoft.com/office/drawing/2014/main" xmlns="" id="{00000000-0008-0000-2100-0000E0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5" name="401 CuadroTexto">
          <a:extLst>
            <a:ext uri="{FF2B5EF4-FFF2-40B4-BE49-F238E27FC236}">
              <a16:creationId xmlns:a16="http://schemas.microsoft.com/office/drawing/2014/main" xmlns="" id="{00000000-0008-0000-2100-0000E1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6" name="402 CuadroTexto">
          <a:extLst>
            <a:ext uri="{FF2B5EF4-FFF2-40B4-BE49-F238E27FC236}">
              <a16:creationId xmlns:a16="http://schemas.microsoft.com/office/drawing/2014/main" xmlns="" id="{00000000-0008-0000-2100-0000E2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7" name="403 CuadroTexto">
          <a:extLst>
            <a:ext uri="{FF2B5EF4-FFF2-40B4-BE49-F238E27FC236}">
              <a16:creationId xmlns:a16="http://schemas.microsoft.com/office/drawing/2014/main" xmlns="" id="{00000000-0008-0000-2100-0000E3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8" name="404 CuadroTexto">
          <a:extLst>
            <a:ext uri="{FF2B5EF4-FFF2-40B4-BE49-F238E27FC236}">
              <a16:creationId xmlns:a16="http://schemas.microsoft.com/office/drawing/2014/main" xmlns="" id="{00000000-0008-0000-2100-0000E4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9" name="405 CuadroTexto">
          <a:extLst>
            <a:ext uri="{FF2B5EF4-FFF2-40B4-BE49-F238E27FC236}">
              <a16:creationId xmlns:a16="http://schemas.microsoft.com/office/drawing/2014/main" xmlns="" id="{00000000-0008-0000-2100-0000E5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0" name="406 CuadroTexto">
          <a:extLst>
            <a:ext uri="{FF2B5EF4-FFF2-40B4-BE49-F238E27FC236}">
              <a16:creationId xmlns:a16="http://schemas.microsoft.com/office/drawing/2014/main" xmlns="" id="{00000000-0008-0000-2100-0000E6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1" name="407 CuadroTexto">
          <a:extLst>
            <a:ext uri="{FF2B5EF4-FFF2-40B4-BE49-F238E27FC236}">
              <a16:creationId xmlns:a16="http://schemas.microsoft.com/office/drawing/2014/main" xmlns="" id="{00000000-0008-0000-2100-0000E7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2" name="408 CuadroTexto">
          <a:extLst>
            <a:ext uri="{FF2B5EF4-FFF2-40B4-BE49-F238E27FC236}">
              <a16:creationId xmlns:a16="http://schemas.microsoft.com/office/drawing/2014/main" xmlns="" id="{00000000-0008-0000-2100-0000E8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3" name="409 CuadroTexto">
          <a:extLst>
            <a:ext uri="{FF2B5EF4-FFF2-40B4-BE49-F238E27FC236}">
              <a16:creationId xmlns:a16="http://schemas.microsoft.com/office/drawing/2014/main" xmlns="" id="{00000000-0008-0000-2100-0000E9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4" name="410 CuadroTexto">
          <a:extLst>
            <a:ext uri="{FF2B5EF4-FFF2-40B4-BE49-F238E27FC236}">
              <a16:creationId xmlns:a16="http://schemas.microsoft.com/office/drawing/2014/main" xmlns="" id="{00000000-0008-0000-2100-0000EA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5" name="411 CuadroTexto">
          <a:extLst>
            <a:ext uri="{FF2B5EF4-FFF2-40B4-BE49-F238E27FC236}">
              <a16:creationId xmlns:a16="http://schemas.microsoft.com/office/drawing/2014/main" xmlns="" id="{00000000-0008-0000-2100-0000EB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6" name="412 CuadroTexto">
          <a:extLst>
            <a:ext uri="{FF2B5EF4-FFF2-40B4-BE49-F238E27FC236}">
              <a16:creationId xmlns:a16="http://schemas.microsoft.com/office/drawing/2014/main" xmlns="" id="{00000000-0008-0000-2100-0000EC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7" name="413 CuadroTexto">
          <a:extLst>
            <a:ext uri="{FF2B5EF4-FFF2-40B4-BE49-F238E27FC236}">
              <a16:creationId xmlns:a16="http://schemas.microsoft.com/office/drawing/2014/main" xmlns="" id="{00000000-0008-0000-2100-0000ED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8" name="414 CuadroTexto">
          <a:extLst>
            <a:ext uri="{FF2B5EF4-FFF2-40B4-BE49-F238E27FC236}">
              <a16:creationId xmlns:a16="http://schemas.microsoft.com/office/drawing/2014/main" xmlns="" id="{00000000-0008-0000-2100-0000EE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9" name="415 CuadroTexto">
          <a:extLst>
            <a:ext uri="{FF2B5EF4-FFF2-40B4-BE49-F238E27FC236}">
              <a16:creationId xmlns:a16="http://schemas.microsoft.com/office/drawing/2014/main" xmlns="" id="{00000000-0008-0000-2100-0000EF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0" name="416 CuadroTexto">
          <a:extLst>
            <a:ext uri="{FF2B5EF4-FFF2-40B4-BE49-F238E27FC236}">
              <a16:creationId xmlns:a16="http://schemas.microsoft.com/office/drawing/2014/main" xmlns="" id="{00000000-0008-0000-2100-0000F0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1" name="417 CuadroTexto">
          <a:extLst>
            <a:ext uri="{FF2B5EF4-FFF2-40B4-BE49-F238E27FC236}">
              <a16:creationId xmlns:a16="http://schemas.microsoft.com/office/drawing/2014/main" xmlns="" id="{00000000-0008-0000-2100-0000F1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2" name="418 CuadroTexto">
          <a:extLst>
            <a:ext uri="{FF2B5EF4-FFF2-40B4-BE49-F238E27FC236}">
              <a16:creationId xmlns:a16="http://schemas.microsoft.com/office/drawing/2014/main" xmlns="" id="{00000000-0008-0000-2100-0000F2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3" name="419 CuadroTexto">
          <a:extLst>
            <a:ext uri="{FF2B5EF4-FFF2-40B4-BE49-F238E27FC236}">
              <a16:creationId xmlns:a16="http://schemas.microsoft.com/office/drawing/2014/main" xmlns="" id="{00000000-0008-0000-2100-0000F3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4" name="420 CuadroTexto">
          <a:extLst>
            <a:ext uri="{FF2B5EF4-FFF2-40B4-BE49-F238E27FC236}">
              <a16:creationId xmlns:a16="http://schemas.microsoft.com/office/drawing/2014/main" xmlns="" id="{00000000-0008-0000-2100-0000F4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5" name="421 CuadroTexto">
          <a:extLst>
            <a:ext uri="{FF2B5EF4-FFF2-40B4-BE49-F238E27FC236}">
              <a16:creationId xmlns:a16="http://schemas.microsoft.com/office/drawing/2014/main" xmlns="" id="{00000000-0008-0000-2100-0000F5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6" name="422 CuadroTexto">
          <a:extLst>
            <a:ext uri="{FF2B5EF4-FFF2-40B4-BE49-F238E27FC236}">
              <a16:creationId xmlns:a16="http://schemas.microsoft.com/office/drawing/2014/main" xmlns="" id="{00000000-0008-0000-2100-0000F6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7" name="423 CuadroTexto">
          <a:extLst>
            <a:ext uri="{FF2B5EF4-FFF2-40B4-BE49-F238E27FC236}">
              <a16:creationId xmlns:a16="http://schemas.microsoft.com/office/drawing/2014/main" xmlns="" id="{00000000-0008-0000-2100-0000F7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8" name="424 CuadroTexto">
          <a:extLst>
            <a:ext uri="{FF2B5EF4-FFF2-40B4-BE49-F238E27FC236}">
              <a16:creationId xmlns:a16="http://schemas.microsoft.com/office/drawing/2014/main" xmlns="" id="{00000000-0008-0000-2100-0000F8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9" name="425 CuadroTexto">
          <a:extLst>
            <a:ext uri="{FF2B5EF4-FFF2-40B4-BE49-F238E27FC236}">
              <a16:creationId xmlns:a16="http://schemas.microsoft.com/office/drawing/2014/main" xmlns="" id="{00000000-0008-0000-2100-0000F9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0" name="426 CuadroTexto">
          <a:extLst>
            <a:ext uri="{FF2B5EF4-FFF2-40B4-BE49-F238E27FC236}">
              <a16:creationId xmlns:a16="http://schemas.microsoft.com/office/drawing/2014/main" xmlns="" id="{00000000-0008-0000-2100-0000FA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1" name="427 CuadroTexto">
          <a:extLst>
            <a:ext uri="{FF2B5EF4-FFF2-40B4-BE49-F238E27FC236}">
              <a16:creationId xmlns:a16="http://schemas.microsoft.com/office/drawing/2014/main" xmlns="" id="{00000000-0008-0000-2100-0000FB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2" name="428 CuadroTexto">
          <a:extLst>
            <a:ext uri="{FF2B5EF4-FFF2-40B4-BE49-F238E27FC236}">
              <a16:creationId xmlns:a16="http://schemas.microsoft.com/office/drawing/2014/main" xmlns="" id="{00000000-0008-0000-2100-0000FC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3" name="429 CuadroTexto">
          <a:extLst>
            <a:ext uri="{FF2B5EF4-FFF2-40B4-BE49-F238E27FC236}">
              <a16:creationId xmlns:a16="http://schemas.microsoft.com/office/drawing/2014/main" xmlns="" id="{00000000-0008-0000-2100-0000FD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4" name="430 CuadroTexto">
          <a:extLst>
            <a:ext uri="{FF2B5EF4-FFF2-40B4-BE49-F238E27FC236}">
              <a16:creationId xmlns:a16="http://schemas.microsoft.com/office/drawing/2014/main" xmlns="" id="{00000000-0008-0000-2100-0000FE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5" name="431 CuadroTexto">
          <a:extLst>
            <a:ext uri="{FF2B5EF4-FFF2-40B4-BE49-F238E27FC236}">
              <a16:creationId xmlns:a16="http://schemas.microsoft.com/office/drawing/2014/main" xmlns="" id="{00000000-0008-0000-2100-0000FF0A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6" name="432 CuadroTexto">
          <a:extLst>
            <a:ext uri="{FF2B5EF4-FFF2-40B4-BE49-F238E27FC236}">
              <a16:creationId xmlns:a16="http://schemas.microsoft.com/office/drawing/2014/main" xmlns="" id="{00000000-0008-0000-2100-000000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7" name="433 CuadroTexto">
          <a:extLst>
            <a:ext uri="{FF2B5EF4-FFF2-40B4-BE49-F238E27FC236}">
              <a16:creationId xmlns:a16="http://schemas.microsoft.com/office/drawing/2014/main" xmlns="" id="{00000000-0008-0000-2100-000001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8" name="434 CuadroTexto">
          <a:extLst>
            <a:ext uri="{FF2B5EF4-FFF2-40B4-BE49-F238E27FC236}">
              <a16:creationId xmlns:a16="http://schemas.microsoft.com/office/drawing/2014/main" xmlns="" id="{00000000-0008-0000-2100-000002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9" name="435 CuadroTexto">
          <a:extLst>
            <a:ext uri="{FF2B5EF4-FFF2-40B4-BE49-F238E27FC236}">
              <a16:creationId xmlns:a16="http://schemas.microsoft.com/office/drawing/2014/main" xmlns="" id="{00000000-0008-0000-2100-000003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0" name="436 CuadroTexto">
          <a:extLst>
            <a:ext uri="{FF2B5EF4-FFF2-40B4-BE49-F238E27FC236}">
              <a16:creationId xmlns:a16="http://schemas.microsoft.com/office/drawing/2014/main" xmlns="" id="{00000000-0008-0000-2100-000004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1" name="437 CuadroTexto">
          <a:extLst>
            <a:ext uri="{FF2B5EF4-FFF2-40B4-BE49-F238E27FC236}">
              <a16:creationId xmlns:a16="http://schemas.microsoft.com/office/drawing/2014/main" xmlns="" id="{00000000-0008-0000-2100-000005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2" name="438 CuadroTexto">
          <a:extLst>
            <a:ext uri="{FF2B5EF4-FFF2-40B4-BE49-F238E27FC236}">
              <a16:creationId xmlns:a16="http://schemas.microsoft.com/office/drawing/2014/main" xmlns="" id="{00000000-0008-0000-2100-000006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3" name="439 CuadroTexto">
          <a:extLst>
            <a:ext uri="{FF2B5EF4-FFF2-40B4-BE49-F238E27FC236}">
              <a16:creationId xmlns:a16="http://schemas.microsoft.com/office/drawing/2014/main" xmlns="" id="{00000000-0008-0000-2100-000007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4" name="440 CuadroTexto">
          <a:extLst>
            <a:ext uri="{FF2B5EF4-FFF2-40B4-BE49-F238E27FC236}">
              <a16:creationId xmlns:a16="http://schemas.microsoft.com/office/drawing/2014/main" xmlns="" id="{00000000-0008-0000-2100-000008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5" name="441 CuadroTexto">
          <a:extLst>
            <a:ext uri="{FF2B5EF4-FFF2-40B4-BE49-F238E27FC236}">
              <a16:creationId xmlns:a16="http://schemas.microsoft.com/office/drawing/2014/main" xmlns="" id="{00000000-0008-0000-2100-000009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6" name="442 CuadroTexto">
          <a:extLst>
            <a:ext uri="{FF2B5EF4-FFF2-40B4-BE49-F238E27FC236}">
              <a16:creationId xmlns:a16="http://schemas.microsoft.com/office/drawing/2014/main" xmlns="" id="{00000000-0008-0000-2100-00000A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7" name="443 CuadroTexto">
          <a:extLst>
            <a:ext uri="{FF2B5EF4-FFF2-40B4-BE49-F238E27FC236}">
              <a16:creationId xmlns:a16="http://schemas.microsoft.com/office/drawing/2014/main" xmlns="" id="{00000000-0008-0000-2100-00000B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8" name="444 CuadroTexto">
          <a:extLst>
            <a:ext uri="{FF2B5EF4-FFF2-40B4-BE49-F238E27FC236}">
              <a16:creationId xmlns:a16="http://schemas.microsoft.com/office/drawing/2014/main" xmlns="" id="{00000000-0008-0000-2100-00000C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9" name="445 CuadroTexto">
          <a:extLst>
            <a:ext uri="{FF2B5EF4-FFF2-40B4-BE49-F238E27FC236}">
              <a16:creationId xmlns:a16="http://schemas.microsoft.com/office/drawing/2014/main" xmlns="" id="{00000000-0008-0000-2100-00000D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0" name="446 CuadroTexto">
          <a:extLst>
            <a:ext uri="{FF2B5EF4-FFF2-40B4-BE49-F238E27FC236}">
              <a16:creationId xmlns:a16="http://schemas.microsoft.com/office/drawing/2014/main" xmlns="" id="{00000000-0008-0000-2100-00000E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1" name="447 CuadroTexto">
          <a:extLst>
            <a:ext uri="{FF2B5EF4-FFF2-40B4-BE49-F238E27FC236}">
              <a16:creationId xmlns:a16="http://schemas.microsoft.com/office/drawing/2014/main" xmlns="" id="{00000000-0008-0000-2100-00000F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2" name="448 CuadroTexto">
          <a:extLst>
            <a:ext uri="{FF2B5EF4-FFF2-40B4-BE49-F238E27FC236}">
              <a16:creationId xmlns:a16="http://schemas.microsoft.com/office/drawing/2014/main" xmlns="" id="{00000000-0008-0000-2100-000010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3" name="449 CuadroTexto">
          <a:extLst>
            <a:ext uri="{FF2B5EF4-FFF2-40B4-BE49-F238E27FC236}">
              <a16:creationId xmlns:a16="http://schemas.microsoft.com/office/drawing/2014/main" xmlns="" id="{00000000-0008-0000-2100-000011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4" name="450 CuadroTexto">
          <a:extLst>
            <a:ext uri="{FF2B5EF4-FFF2-40B4-BE49-F238E27FC236}">
              <a16:creationId xmlns:a16="http://schemas.microsoft.com/office/drawing/2014/main" xmlns="" id="{00000000-0008-0000-2100-000012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5" name="451 CuadroTexto">
          <a:extLst>
            <a:ext uri="{FF2B5EF4-FFF2-40B4-BE49-F238E27FC236}">
              <a16:creationId xmlns:a16="http://schemas.microsoft.com/office/drawing/2014/main" xmlns="" id="{00000000-0008-0000-2100-0000130B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6" name="17 CuadroTexto">
          <a:extLst>
            <a:ext uri="{FF2B5EF4-FFF2-40B4-BE49-F238E27FC236}">
              <a16:creationId xmlns:a16="http://schemas.microsoft.com/office/drawing/2014/main" xmlns="" id="{00000000-0008-0000-2100-00001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7" name="90 CuadroTexto">
          <a:extLst>
            <a:ext uri="{FF2B5EF4-FFF2-40B4-BE49-F238E27FC236}">
              <a16:creationId xmlns:a16="http://schemas.microsoft.com/office/drawing/2014/main" xmlns="" id="{00000000-0008-0000-2100-00001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8" name="91 CuadroTexto">
          <a:extLst>
            <a:ext uri="{FF2B5EF4-FFF2-40B4-BE49-F238E27FC236}">
              <a16:creationId xmlns:a16="http://schemas.microsoft.com/office/drawing/2014/main" xmlns="" id="{00000000-0008-0000-2100-00001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9" name="92 CuadroTexto">
          <a:extLst>
            <a:ext uri="{FF2B5EF4-FFF2-40B4-BE49-F238E27FC236}">
              <a16:creationId xmlns:a16="http://schemas.microsoft.com/office/drawing/2014/main" xmlns="" id="{00000000-0008-0000-2100-00001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0" name="93 CuadroTexto">
          <a:extLst>
            <a:ext uri="{FF2B5EF4-FFF2-40B4-BE49-F238E27FC236}">
              <a16:creationId xmlns:a16="http://schemas.microsoft.com/office/drawing/2014/main" xmlns="" id="{00000000-0008-0000-2100-00001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1" name="94 CuadroTexto">
          <a:extLst>
            <a:ext uri="{FF2B5EF4-FFF2-40B4-BE49-F238E27FC236}">
              <a16:creationId xmlns:a16="http://schemas.microsoft.com/office/drawing/2014/main" xmlns="" id="{00000000-0008-0000-2100-00001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2" name="95 CuadroTexto">
          <a:extLst>
            <a:ext uri="{FF2B5EF4-FFF2-40B4-BE49-F238E27FC236}">
              <a16:creationId xmlns:a16="http://schemas.microsoft.com/office/drawing/2014/main" xmlns="" id="{00000000-0008-0000-2100-00001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3" name="96 CuadroTexto">
          <a:extLst>
            <a:ext uri="{FF2B5EF4-FFF2-40B4-BE49-F238E27FC236}">
              <a16:creationId xmlns:a16="http://schemas.microsoft.com/office/drawing/2014/main" xmlns="" id="{00000000-0008-0000-2100-00001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4" name="97 CuadroTexto">
          <a:extLst>
            <a:ext uri="{FF2B5EF4-FFF2-40B4-BE49-F238E27FC236}">
              <a16:creationId xmlns:a16="http://schemas.microsoft.com/office/drawing/2014/main" xmlns="" id="{00000000-0008-0000-2100-00001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5" name="98 CuadroTexto">
          <a:extLst>
            <a:ext uri="{FF2B5EF4-FFF2-40B4-BE49-F238E27FC236}">
              <a16:creationId xmlns:a16="http://schemas.microsoft.com/office/drawing/2014/main" xmlns="" id="{00000000-0008-0000-2100-00001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6" name="99 CuadroTexto">
          <a:extLst>
            <a:ext uri="{FF2B5EF4-FFF2-40B4-BE49-F238E27FC236}">
              <a16:creationId xmlns:a16="http://schemas.microsoft.com/office/drawing/2014/main" xmlns="" id="{00000000-0008-0000-2100-00001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7" name="100 CuadroTexto">
          <a:extLst>
            <a:ext uri="{FF2B5EF4-FFF2-40B4-BE49-F238E27FC236}">
              <a16:creationId xmlns:a16="http://schemas.microsoft.com/office/drawing/2014/main" xmlns="" id="{00000000-0008-0000-2100-00001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8" name="101 CuadroTexto">
          <a:extLst>
            <a:ext uri="{FF2B5EF4-FFF2-40B4-BE49-F238E27FC236}">
              <a16:creationId xmlns:a16="http://schemas.microsoft.com/office/drawing/2014/main" xmlns="" id="{00000000-0008-0000-2100-00002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9" name="118 CuadroTexto">
          <a:extLst>
            <a:ext uri="{FF2B5EF4-FFF2-40B4-BE49-F238E27FC236}">
              <a16:creationId xmlns:a16="http://schemas.microsoft.com/office/drawing/2014/main" xmlns="" id="{00000000-0008-0000-2100-00002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0" name="119 CuadroTexto">
          <a:extLst>
            <a:ext uri="{FF2B5EF4-FFF2-40B4-BE49-F238E27FC236}">
              <a16:creationId xmlns:a16="http://schemas.microsoft.com/office/drawing/2014/main" xmlns="" id="{00000000-0008-0000-2100-00002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1" name="120 CuadroTexto">
          <a:extLst>
            <a:ext uri="{FF2B5EF4-FFF2-40B4-BE49-F238E27FC236}">
              <a16:creationId xmlns:a16="http://schemas.microsoft.com/office/drawing/2014/main" xmlns="" id="{00000000-0008-0000-2100-00002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2" name="121 CuadroTexto">
          <a:extLst>
            <a:ext uri="{FF2B5EF4-FFF2-40B4-BE49-F238E27FC236}">
              <a16:creationId xmlns:a16="http://schemas.microsoft.com/office/drawing/2014/main" xmlns="" id="{00000000-0008-0000-2100-00002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3" name="122 CuadroTexto">
          <a:extLst>
            <a:ext uri="{FF2B5EF4-FFF2-40B4-BE49-F238E27FC236}">
              <a16:creationId xmlns:a16="http://schemas.microsoft.com/office/drawing/2014/main" xmlns="" id="{00000000-0008-0000-2100-00002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4" name="123 CuadroTexto">
          <a:extLst>
            <a:ext uri="{FF2B5EF4-FFF2-40B4-BE49-F238E27FC236}">
              <a16:creationId xmlns:a16="http://schemas.microsoft.com/office/drawing/2014/main" xmlns="" id="{00000000-0008-0000-2100-00002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5" name="124 CuadroTexto">
          <a:extLst>
            <a:ext uri="{FF2B5EF4-FFF2-40B4-BE49-F238E27FC236}">
              <a16:creationId xmlns:a16="http://schemas.microsoft.com/office/drawing/2014/main" xmlns="" id="{00000000-0008-0000-2100-00002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6" name="125 CuadroTexto">
          <a:extLst>
            <a:ext uri="{FF2B5EF4-FFF2-40B4-BE49-F238E27FC236}">
              <a16:creationId xmlns:a16="http://schemas.microsoft.com/office/drawing/2014/main" xmlns="" id="{00000000-0008-0000-2100-00002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7" name="143 CuadroTexto">
          <a:extLst>
            <a:ext uri="{FF2B5EF4-FFF2-40B4-BE49-F238E27FC236}">
              <a16:creationId xmlns:a16="http://schemas.microsoft.com/office/drawing/2014/main" xmlns="" id="{00000000-0008-0000-2100-00002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8" name="144 CuadroTexto">
          <a:extLst>
            <a:ext uri="{FF2B5EF4-FFF2-40B4-BE49-F238E27FC236}">
              <a16:creationId xmlns:a16="http://schemas.microsoft.com/office/drawing/2014/main" xmlns="" id="{00000000-0008-0000-2100-00002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9" name="145 CuadroTexto">
          <a:extLst>
            <a:ext uri="{FF2B5EF4-FFF2-40B4-BE49-F238E27FC236}">
              <a16:creationId xmlns:a16="http://schemas.microsoft.com/office/drawing/2014/main" xmlns="" id="{00000000-0008-0000-2100-00002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0" name="146 CuadroTexto">
          <a:extLst>
            <a:ext uri="{FF2B5EF4-FFF2-40B4-BE49-F238E27FC236}">
              <a16:creationId xmlns:a16="http://schemas.microsoft.com/office/drawing/2014/main" xmlns="" id="{00000000-0008-0000-2100-00002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1" name="147 CuadroTexto">
          <a:extLst>
            <a:ext uri="{FF2B5EF4-FFF2-40B4-BE49-F238E27FC236}">
              <a16:creationId xmlns:a16="http://schemas.microsoft.com/office/drawing/2014/main" xmlns="" id="{00000000-0008-0000-2100-00002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2" name="148 CuadroTexto">
          <a:extLst>
            <a:ext uri="{FF2B5EF4-FFF2-40B4-BE49-F238E27FC236}">
              <a16:creationId xmlns:a16="http://schemas.microsoft.com/office/drawing/2014/main" xmlns="" id="{00000000-0008-0000-2100-00002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3" name="149 CuadroTexto">
          <a:extLst>
            <a:ext uri="{FF2B5EF4-FFF2-40B4-BE49-F238E27FC236}">
              <a16:creationId xmlns:a16="http://schemas.microsoft.com/office/drawing/2014/main" xmlns="" id="{00000000-0008-0000-2100-00002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4" name="150 CuadroTexto">
          <a:extLst>
            <a:ext uri="{FF2B5EF4-FFF2-40B4-BE49-F238E27FC236}">
              <a16:creationId xmlns:a16="http://schemas.microsoft.com/office/drawing/2014/main" xmlns="" id="{00000000-0008-0000-2100-00003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5" name="151 CuadroTexto">
          <a:extLst>
            <a:ext uri="{FF2B5EF4-FFF2-40B4-BE49-F238E27FC236}">
              <a16:creationId xmlns:a16="http://schemas.microsoft.com/office/drawing/2014/main" xmlns="" id="{00000000-0008-0000-2100-00003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6" name="152 CuadroTexto">
          <a:extLst>
            <a:ext uri="{FF2B5EF4-FFF2-40B4-BE49-F238E27FC236}">
              <a16:creationId xmlns:a16="http://schemas.microsoft.com/office/drawing/2014/main" xmlns="" id="{00000000-0008-0000-2100-00003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7" name="153 CuadroTexto">
          <a:extLst>
            <a:ext uri="{FF2B5EF4-FFF2-40B4-BE49-F238E27FC236}">
              <a16:creationId xmlns:a16="http://schemas.microsoft.com/office/drawing/2014/main" xmlns="" id="{00000000-0008-0000-2100-00003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8" name="154 CuadroTexto">
          <a:extLst>
            <a:ext uri="{FF2B5EF4-FFF2-40B4-BE49-F238E27FC236}">
              <a16:creationId xmlns:a16="http://schemas.microsoft.com/office/drawing/2014/main" xmlns="" id="{00000000-0008-0000-2100-00003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9" name="155 CuadroTexto">
          <a:extLst>
            <a:ext uri="{FF2B5EF4-FFF2-40B4-BE49-F238E27FC236}">
              <a16:creationId xmlns:a16="http://schemas.microsoft.com/office/drawing/2014/main" xmlns="" id="{00000000-0008-0000-2100-00003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0" name="156 CuadroTexto">
          <a:extLst>
            <a:ext uri="{FF2B5EF4-FFF2-40B4-BE49-F238E27FC236}">
              <a16:creationId xmlns:a16="http://schemas.microsoft.com/office/drawing/2014/main" xmlns="" id="{00000000-0008-0000-2100-00003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1" name="157 CuadroTexto">
          <a:extLst>
            <a:ext uri="{FF2B5EF4-FFF2-40B4-BE49-F238E27FC236}">
              <a16:creationId xmlns:a16="http://schemas.microsoft.com/office/drawing/2014/main" xmlns="" id="{00000000-0008-0000-2100-00003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2" name="158 CuadroTexto">
          <a:extLst>
            <a:ext uri="{FF2B5EF4-FFF2-40B4-BE49-F238E27FC236}">
              <a16:creationId xmlns:a16="http://schemas.microsoft.com/office/drawing/2014/main" xmlns="" id="{00000000-0008-0000-2100-00003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3" name="159 CuadroTexto">
          <a:extLst>
            <a:ext uri="{FF2B5EF4-FFF2-40B4-BE49-F238E27FC236}">
              <a16:creationId xmlns:a16="http://schemas.microsoft.com/office/drawing/2014/main" xmlns="" id="{00000000-0008-0000-2100-00003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4" name="160 CuadroTexto">
          <a:extLst>
            <a:ext uri="{FF2B5EF4-FFF2-40B4-BE49-F238E27FC236}">
              <a16:creationId xmlns:a16="http://schemas.microsoft.com/office/drawing/2014/main" xmlns="" id="{00000000-0008-0000-2100-00003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5" name="161 CuadroTexto">
          <a:extLst>
            <a:ext uri="{FF2B5EF4-FFF2-40B4-BE49-F238E27FC236}">
              <a16:creationId xmlns:a16="http://schemas.microsoft.com/office/drawing/2014/main" xmlns="" id="{00000000-0008-0000-2100-00003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6" name="162 CuadroTexto">
          <a:extLst>
            <a:ext uri="{FF2B5EF4-FFF2-40B4-BE49-F238E27FC236}">
              <a16:creationId xmlns:a16="http://schemas.microsoft.com/office/drawing/2014/main" xmlns="" id="{00000000-0008-0000-2100-00003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7" name="163 CuadroTexto">
          <a:extLst>
            <a:ext uri="{FF2B5EF4-FFF2-40B4-BE49-F238E27FC236}">
              <a16:creationId xmlns:a16="http://schemas.microsoft.com/office/drawing/2014/main" xmlns="" id="{00000000-0008-0000-2100-00003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8" name="164 CuadroTexto">
          <a:extLst>
            <a:ext uri="{FF2B5EF4-FFF2-40B4-BE49-F238E27FC236}">
              <a16:creationId xmlns:a16="http://schemas.microsoft.com/office/drawing/2014/main" xmlns="" id="{00000000-0008-0000-2100-00003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9" name="165 CuadroTexto">
          <a:extLst>
            <a:ext uri="{FF2B5EF4-FFF2-40B4-BE49-F238E27FC236}">
              <a16:creationId xmlns:a16="http://schemas.microsoft.com/office/drawing/2014/main" xmlns="" id="{00000000-0008-0000-2100-00003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0" name="166 CuadroTexto">
          <a:extLst>
            <a:ext uri="{FF2B5EF4-FFF2-40B4-BE49-F238E27FC236}">
              <a16:creationId xmlns:a16="http://schemas.microsoft.com/office/drawing/2014/main" xmlns="" id="{00000000-0008-0000-2100-00004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1" name="167 CuadroTexto">
          <a:extLst>
            <a:ext uri="{FF2B5EF4-FFF2-40B4-BE49-F238E27FC236}">
              <a16:creationId xmlns:a16="http://schemas.microsoft.com/office/drawing/2014/main" xmlns="" id="{00000000-0008-0000-2100-00004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2" name="168 CuadroTexto">
          <a:extLst>
            <a:ext uri="{FF2B5EF4-FFF2-40B4-BE49-F238E27FC236}">
              <a16:creationId xmlns:a16="http://schemas.microsoft.com/office/drawing/2014/main" xmlns="" id="{00000000-0008-0000-2100-00004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3" name="169 CuadroTexto">
          <a:extLst>
            <a:ext uri="{FF2B5EF4-FFF2-40B4-BE49-F238E27FC236}">
              <a16:creationId xmlns:a16="http://schemas.microsoft.com/office/drawing/2014/main" xmlns="" id="{00000000-0008-0000-2100-00004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4" name="170 CuadroTexto">
          <a:extLst>
            <a:ext uri="{FF2B5EF4-FFF2-40B4-BE49-F238E27FC236}">
              <a16:creationId xmlns:a16="http://schemas.microsoft.com/office/drawing/2014/main" xmlns="" id="{00000000-0008-0000-2100-00004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5" name="171 CuadroTexto">
          <a:extLst>
            <a:ext uri="{FF2B5EF4-FFF2-40B4-BE49-F238E27FC236}">
              <a16:creationId xmlns:a16="http://schemas.microsoft.com/office/drawing/2014/main" xmlns="" id="{00000000-0008-0000-2100-00004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6" name="172 CuadroTexto">
          <a:extLst>
            <a:ext uri="{FF2B5EF4-FFF2-40B4-BE49-F238E27FC236}">
              <a16:creationId xmlns:a16="http://schemas.microsoft.com/office/drawing/2014/main" xmlns="" id="{00000000-0008-0000-2100-00004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7" name="173 CuadroTexto">
          <a:extLst>
            <a:ext uri="{FF2B5EF4-FFF2-40B4-BE49-F238E27FC236}">
              <a16:creationId xmlns:a16="http://schemas.microsoft.com/office/drawing/2014/main" xmlns="" id="{00000000-0008-0000-2100-00004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8" name="174 CuadroTexto">
          <a:extLst>
            <a:ext uri="{FF2B5EF4-FFF2-40B4-BE49-F238E27FC236}">
              <a16:creationId xmlns:a16="http://schemas.microsoft.com/office/drawing/2014/main" xmlns="" id="{00000000-0008-0000-2100-00004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9" name="175 CuadroTexto">
          <a:extLst>
            <a:ext uri="{FF2B5EF4-FFF2-40B4-BE49-F238E27FC236}">
              <a16:creationId xmlns:a16="http://schemas.microsoft.com/office/drawing/2014/main" xmlns="" id="{00000000-0008-0000-2100-00004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0" name="176 CuadroTexto">
          <a:extLst>
            <a:ext uri="{FF2B5EF4-FFF2-40B4-BE49-F238E27FC236}">
              <a16:creationId xmlns:a16="http://schemas.microsoft.com/office/drawing/2014/main" xmlns="" id="{00000000-0008-0000-2100-00004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1" name="177 CuadroTexto">
          <a:extLst>
            <a:ext uri="{FF2B5EF4-FFF2-40B4-BE49-F238E27FC236}">
              <a16:creationId xmlns:a16="http://schemas.microsoft.com/office/drawing/2014/main" xmlns="" id="{00000000-0008-0000-2100-00004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2" name="178 CuadroTexto">
          <a:extLst>
            <a:ext uri="{FF2B5EF4-FFF2-40B4-BE49-F238E27FC236}">
              <a16:creationId xmlns:a16="http://schemas.microsoft.com/office/drawing/2014/main" xmlns="" id="{00000000-0008-0000-2100-00004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3" name="179 CuadroTexto">
          <a:extLst>
            <a:ext uri="{FF2B5EF4-FFF2-40B4-BE49-F238E27FC236}">
              <a16:creationId xmlns:a16="http://schemas.microsoft.com/office/drawing/2014/main" xmlns="" id="{00000000-0008-0000-2100-00004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4" name="180 CuadroTexto">
          <a:extLst>
            <a:ext uri="{FF2B5EF4-FFF2-40B4-BE49-F238E27FC236}">
              <a16:creationId xmlns:a16="http://schemas.microsoft.com/office/drawing/2014/main" xmlns="" id="{00000000-0008-0000-2100-00004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5" name="181 CuadroTexto">
          <a:extLst>
            <a:ext uri="{FF2B5EF4-FFF2-40B4-BE49-F238E27FC236}">
              <a16:creationId xmlns:a16="http://schemas.microsoft.com/office/drawing/2014/main" xmlns="" id="{00000000-0008-0000-2100-00004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6" name="182 CuadroTexto">
          <a:extLst>
            <a:ext uri="{FF2B5EF4-FFF2-40B4-BE49-F238E27FC236}">
              <a16:creationId xmlns:a16="http://schemas.microsoft.com/office/drawing/2014/main" xmlns="" id="{00000000-0008-0000-2100-00005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7" name="183 CuadroTexto">
          <a:extLst>
            <a:ext uri="{FF2B5EF4-FFF2-40B4-BE49-F238E27FC236}">
              <a16:creationId xmlns:a16="http://schemas.microsoft.com/office/drawing/2014/main" xmlns="" id="{00000000-0008-0000-2100-00005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8" name="184 CuadroTexto">
          <a:extLst>
            <a:ext uri="{FF2B5EF4-FFF2-40B4-BE49-F238E27FC236}">
              <a16:creationId xmlns:a16="http://schemas.microsoft.com/office/drawing/2014/main" xmlns="" id="{00000000-0008-0000-2100-00005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9" name="185 CuadroTexto">
          <a:extLst>
            <a:ext uri="{FF2B5EF4-FFF2-40B4-BE49-F238E27FC236}">
              <a16:creationId xmlns:a16="http://schemas.microsoft.com/office/drawing/2014/main" xmlns="" id="{00000000-0008-0000-2100-00005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0" name="186 CuadroTexto">
          <a:extLst>
            <a:ext uri="{FF2B5EF4-FFF2-40B4-BE49-F238E27FC236}">
              <a16:creationId xmlns:a16="http://schemas.microsoft.com/office/drawing/2014/main" xmlns="" id="{00000000-0008-0000-2100-00005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1" name="187 CuadroTexto">
          <a:extLst>
            <a:ext uri="{FF2B5EF4-FFF2-40B4-BE49-F238E27FC236}">
              <a16:creationId xmlns:a16="http://schemas.microsoft.com/office/drawing/2014/main" xmlns="" id="{00000000-0008-0000-2100-00005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2" name="188 CuadroTexto">
          <a:extLst>
            <a:ext uri="{FF2B5EF4-FFF2-40B4-BE49-F238E27FC236}">
              <a16:creationId xmlns:a16="http://schemas.microsoft.com/office/drawing/2014/main" xmlns="" id="{00000000-0008-0000-2100-00005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3" name="189 CuadroTexto">
          <a:extLst>
            <a:ext uri="{FF2B5EF4-FFF2-40B4-BE49-F238E27FC236}">
              <a16:creationId xmlns:a16="http://schemas.microsoft.com/office/drawing/2014/main" xmlns="" id="{00000000-0008-0000-2100-00005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4" name="190 CuadroTexto">
          <a:extLst>
            <a:ext uri="{FF2B5EF4-FFF2-40B4-BE49-F238E27FC236}">
              <a16:creationId xmlns:a16="http://schemas.microsoft.com/office/drawing/2014/main" xmlns="" id="{00000000-0008-0000-2100-00005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5" name="191 CuadroTexto">
          <a:extLst>
            <a:ext uri="{FF2B5EF4-FFF2-40B4-BE49-F238E27FC236}">
              <a16:creationId xmlns:a16="http://schemas.microsoft.com/office/drawing/2014/main" xmlns="" id="{00000000-0008-0000-2100-00005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6" name="192 CuadroTexto">
          <a:extLst>
            <a:ext uri="{FF2B5EF4-FFF2-40B4-BE49-F238E27FC236}">
              <a16:creationId xmlns:a16="http://schemas.microsoft.com/office/drawing/2014/main" xmlns="" id="{00000000-0008-0000-2100-00005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7" name="193 CuadroTexto">
          <a:extLst>
            <a:ext uri="{FF2B5EF4-FFF2-40B4-BE49-F238E27FC236}">
              <a16:creationId xmlns:a16="http://schemas.microsoft.com/office/drawing/2014/main" xmlns="" id="{00000000-0008-0000-2100-00005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8" name="194 CuadroTexto">
          <a:extLst>
            <a:ext uri="{FF2B5EF4-FFF2-40B4-BE49-F238E27FC236}">
              <a16:creationId xmlns:a16="http://schemas.microsoft.com/office/drawing/2014/main" xmlns="" id="{00000000-0008-0000-2100-00005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9" name="195 CuadroTexto">
          <a:extLst>
            <a:ext uri="{FF2B5EF4-FFF2-40B4-BE49-F238E27FC236}">
              <a16:creationId xmlns:a16="http://schemas.microsoft.com/office/drawing/2014/main" xmlns="" id="{00000000-0008-0000-2100-00005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0" name="196 CuadroTexto">
          <a:extLst>
            <a:ext uri="{FF2B5EF4-FFF2-40B4-BE49-F238E27FC236}">
              <a16:creationId xmlns:a16="http://schemas.microsoft.com/office/drawing/2014/main" xmlns="" id="{00000000-0008-0000-2100-00005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1" name="197 CuadroTexto">
          <a:extLst>
            <a:ext uri="{FF2B5EF4-FFF2-40B4-BE49-F238E27FC236}">
              <a16:creationId xmlns:a16="http://schemas.microsoft.com/office/drawing/2014/main" xmlns="" id="{00000000-0008-0000-2100-00005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2" name="198 CuadroTexto">
          <a:extLst>
            <a:ext uri="{FF2B5EF4-FFF2-40B4-BE49-F238E27FC236}">
              <a16:creationId xmlns:a16="http://schemas.microsoft.com/office/drawing/2014/main" xmlns="" id="{00000000-0008-0000-2100-00006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3" name="199 CuadroTexto">
          <a:extLst>
            <a:ext uri="{FF2B5EF4-FFF2-40B4-BE49-F238E27FC236}">
              <a16:creationId xmlns:a16="http://schemas.microsoft.com/office/drawing/2014/main" xmlns="" id="{00000000-0008-0000-2100-00006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4" name="200 CuadroTexto">
          <a:extLst>
            <a:ext uri="{FF2B5EF4-FFF2-40B4-BE49-F238E27FC236}">
              <a16:creationId xmlns:a16="http://schemas.microsoft.com/office/drawing/2014/main" xmlns="" id="{00000000-0008-0000-2100-00006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5" name="201 CuadroTexto">
          <a:extLst>
            <a:ext uri="{FF2B5EF4-FFF2-40B4-BE49-F238E27FC236}">
              <a16:creationId xmlns:a16="http://schemas.microsoft.com/office/drawing/2014/main" xmlns="" id="{00000000-0008-0000-2100-00006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6" name="202 CuadroTexto">
          <a:extLst>
            <a:ext uri="{FF2B5EF4-FFF2-40B4-BE49-F238E27FC236}">
              <a16:creationId xmlns:a16="http://schemas.microsoft.com/office/drawing/2014/main" xmlns="" id="{00000000-0008-0000-2100-00006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7" name="203 CuadroTexto">
          <a:extLst>
            <a:ext uri="{FF2B5EF4-FFF2-40B4-BE49-F238E27FC236}">
              <a16:creationId xmlns:a16="http://schemas.microsoft.com/office/drawing/2014/main" xmlns="" id="{00000000-0008-0000-2100-00006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8" name="204 CuadroTexto">
          <a:extLst>
            <a:ext uri="{FF2B5EF4-FFF2-40B4-BE49-F238E27FC236}">
              <a16:creationId xmlns:a16="http://schemas.microsoft.com/office/drawing/2014/main" xmlns="" id="{00000000-0008-0000-2100-00006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9" name="205 CuadroTexto">
          <a:extLst>
            <a:ext uri="{FF2B5EF4-FFF2-40B4-BE49-F238E27FC236}">
              <a16:creationId xmlns:a16="http://schemas.microsoft.com/office/drawing/2014/main" xmlns="" id="{00000000-0008-0000-2100-00006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0" name="206 CuadroTexto">
          <a:extLst>
            <a:ext uri="{FF2B5EF4-FFF2-40B4-BE49-F238E27FC236}">
              <a16:creationId xmlns:a16="http://schemas.microsoft.com/office/drawing/2014/main" xmlns="" id="{00000000-0008-0000-2100-00006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1" name="207 CuadroTexto">
          <a:extLst>
            <a:ext uri="{FF2B5EF4-FFF2-40B4-BE49-F238E27FC236}">
              <a16:creationId xmlns:a16="http://schemas.microsoft.com/office/drawing/2014/main" xmlns="" id="{00000000-0008-0000-2100-00006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2" name="208 CuadroTexto">
          <a:extLst>
            <a:ext uri="{FF2B5EF4-FFF2-40B4-BE49-F238E27FC236}">
              <a16:creationId xmlns:a16="http://schemas.microsoft.com/office/drawing/2014/main" xmlns="" id="{00000000-0008-0000-2100-00006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3" name="209 CuadroTexto">
          <a:extLst>
            <a:ext uri="{FF2B5EF4-FFF2-40B4-BE49-F238E27FC236}">
              <a16:creationId xmlns:a16="http://schemas.microsoft.com/office/drawing/2014/main" xmlns="" id="{00000000-0008-0000-2100-00006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4" name="210 CuadroTexto">
          <a:extLst>
            <a:ext uri="{FF2B5EF4-FFF2-40B4-BE49-F238E27FC236}">
              <a16:creationId xmlns:a16="http://schemas.microsoft.com/office/drawing/2014/main" xmlns="" id="{00000000-0008-0000-2100-00006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5" name="211 CuadroTexto">
          <a:extLst>
            <a:ext uri="{FF2B5EF4-FFF2-40B4-BE49-F238E27FC236}">
              <a16:creationId xmlns:a16="http://schemas.microsoft.com/office/drawing/2014/main" xmlns="" id="{00000000-0008-0000-2100-00006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6" name="212 CuadroTexto">
          <a:extLst>
            <a:ext uri="{FF2B5EF4-FFF2-40B4-BE49-F238E27FC236}">
              <a16:creationId xmlns:a16="http://schemas.microsoft.com/office/drawing/2014/main" xmlns="" id="{00000000-0008-0000-2100-00006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7" name="213 CuadroTexto">
          <a:extLst>
            <a:ext uri="{FF2B5EF4-FFF2-40B4-BE49-F238E27FC236}">
              <a16:creationId xmlns:a16="http://schemas.microsoft.com/office/drawing/2014/main" xmlns="" id="{00000000-0008-0000-2100-00006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8" name="214 CuadroTexto">
          <a:extLst>
            <a:ext uri="{FF2B5EF4-FFF2-40B4-BE49-F238E27FC236}">
              <a16:creationId xmlns:a16="http://schemas.microsoft.com/office/drawing/2014/main" xmlns="" id="{00000000-0008-0000-2100-00007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9" name="215 CuadroTexto">
          <a:extLst>
            <a:ext uri="{FF2B5EF4-FFF2-40B4-BE49-F238E27FC236}">
              <a16:creationId xmlns:a16="http://schemas.microsoft.com/office/drawing/2014/main" xmlns="" id="{00000000-0008-0000-2100-00007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0" name="216 CuadroTexto">
          <a:extLst>
            <a:ext uri="{FF2B5EF4-FFF2-40B4-BE49-F238E27FC236}">
              <a16:creationId xmlns:a16="http://schemas.microsoft.com/office/drawing/2014/main" xmlns="" id="{00000000-0008-0000-2100-00007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1" name="217 CuadroTexto">
          <a:extLst>
            <a:ext uri="{FF2B5EF4-FFF2-40B4-BE49-F238E27FC236}">
              <a16:creationId xmlns:a16="http://schemas.microsoft.com/office/drawing/2014/main" xmlns="" id="{00000000-0008-0000-2100-00007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2" name="218 CuadroTexto">
          <a:extLst>
            <a:ext uri="{FF2B5EF4-FFF2-40B4-BE49-F238E27FC236}">
              <a16:creationId xmlns:a16="http://schemas.microsoft.com/office/drawing/2014/main" xmlns="" id="{00000000-0008-0000-2100-00007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3" name="219 CuadroTexto">
          <a:extLst>
            <a:ext uri="{FF2B5EF4-FFF2-40B4-BE49-F238E27FC236}">
              <a16:creationId xmlns:a16="http://schemas.microsoft.com/office/drawing/2014/main" xmlns="" id="{00000000-0008-0000-2100-00007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4" name="220 CuadroTexto">
          <a:extLst>
            <a:ext uri="{FF2B5EF4-FFF2-40B4-BE49-F238E27FC236}">
              <a16:creationId xmlns:a16="http://schemas.microsoft.com/office/drawing/2014/main" xmlns="" id="{00000000-0008-0000-2100-00007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5" name="221 CuadroTexto">
          <a:extLst>
            <a:ext uri="{FF2B5EF4-FFF2-40B4-BE49-F238E27FC236}">
              <a16:creationId xmlns:a16="http://schemas.microsoft.com/office/drawing/2014/main" xmlns="" id="{00000000-0008-0000-2100-00007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6" name="222 CuadroTexto">
          <a:extLst>
            <a:ext uri="{FF2B5EF4-FFF2-40B4-BE49-F238E27FC236}">
              <a16:creationId xmlns:a16="http://schemas.microsoft.com/office/drawing/2014/main" xmlns="" id="{00000000-0008-0000-2100-00007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7" name="223 CuadroTexto">
          <a:extLst>
            <a:ext uri="{FF2B5EF4-FFF2-40B4-BE49-F238E27FC236}">
              <a16:creationId xmlns:a16="http://schemas.microsoft.com/office/drawing/2014/main" xmlns="" id="{00000000-0008-0000-2100-00007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8" name="224 CuadroTexto">
          <a:extLst>
            <a:ext uri="{FF2B5EF4-FFF2-40B4-BE49-F238E27FC236}">
              <a16:creationId xmlns:a16="http://schemas.microsoft.com/office/drawing/2014/main" xmlns="" id="{00000000-0008-0000-2100-00007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9" name="225 CuadroTexto">
          <a:extLst>
            <a:ext uri="{FF2B5EF4-FFF2-40B4-BE49-F238E27FC236}">
              <a16:creationId xmlns:a16="http://schemas.microsoft.com/office/drawing/2014/main" xmlns="" id="{00000000-0008-0000-2100-00007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0" name="226 CuadroTexto">
          <a:extLst>
            <a:ext uri="{FF2B5EF4-FFF2-40B4-BE49-F238E27FC236}">
              <a16:creationId xmlns:a16="http://schemas.microsoft.com/office/drawing/2014/main" xmlns="" id="{00000000-0008-0000-2100-00007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1" name="227 CuadroTexto">
          <a:extLst>
            <a:ext uri="{FF2B5EF4-FFF2-40B4-BE49-F238E27FC236}">
              <a16:creationId xmlns:a16="http://schemas.microsoft.com/office/drawing/2014/main" xmlns="" id="{00000000-0008-0000-2100-00007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2" name="228 CuadroTexto">
          <a:extLst>
            <a:ext uri="{FF2B5EF4-FFF2-40B4-BE49-F238E27FC236}">
              <a16:creationId xmlns:a16="http://schemas.microsoft.com/office/drawing/2014/main" xmlns="" id="{00000000-0008-0000-2100-00007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3" name="229 CuadroTexto">
          <a:extLst>
            <a:ext uri="{FF2B5EF4-FFF2-40B4-BE49-F238E27FC236}">
              <a16:creationId xmlns:a16="http://schemas.microsoft.com/office/drawing/2014/main" xmlns="" id="{00000000-0008-0000-2100-00007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4" name="230 CuadroTexto">
          <a:extLst>
            <a:ext uri="{FF2B5EF4-FFF2-40B4-BE49-F238E27FC236}">
              <a16:creationId xmlns:a16="http://schemas.microsoft.com/office/drawing/2014/main" xmlns="" id="{00000000-0008-0000-2100-00008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5" name="231 CuadroTexto">
          <a:extLst>
            <a:ext uri="{FF2B5EF4-FFF2-40B4-BE49-F238E27FC236}">
              <a16:creationId xmlns:a16="http://schemas.microsoft.com/office/drawing/2014/main" xmlns="" id="{00000000-0008-0000-2100-00008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6" name="232 CuadroTexto">
          <a:extLst>
            <a:ext uri="{FF2B5EF4-FFF2-40B4-BE49-F238E27FC236}">
              <a16:creationId xmlns:a16="http://schemas.microsoft.com/office/drawing/2014/main" xmlns="" id="{00000000-0008-0000-2100-00008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7" name="233 CuadroTexto">
          <a:extLst>
            <a:ext uri="{FF2B5EF4-FFF2-40B4-BE49-F238E27FC236}">
              <a16:creationId xmlns:a16="http://schemas.microsoft.com/office/drawing/2014/main" xmlns="" id="{00000000-0008-0000-2100-00008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8" name="234 CuadroTexto">
          <a:extLst>
            <a:ext uri="{FF2B5EF4-FFF2-40B4-BE49-F238E27FC236}">
              <a16:creationId xmlns:a16="http://schemas.microsoft.com/office/drawing/2014/main" xmlns="" id="{00000000-0008-0000-2100-00008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9" name="235 CuadroTexto">
          <a:extLst>
            <a:ext uri="{FF2B5EF4-FFF2-40B4-BE49-F238E27FC236}">
              <a16:creationId xmlns:a16="http://schemas.microsoft.com/office/drawing/2014/main" xmlns="" id="{00000000-0008-0000-2100-00008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0" name="236 CuadroTexto">
          <a:extLst>
            <a:ext uri="{FF2B5EF4-FFF2-40B4-BE49-F238E27FC236}">
              <a16:creationId xmlns:a16="http://schemas.microsoft.com/office/drawing/2014/main" xmlns="" id="{00000000-0008-0000-2100-00008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1" name="237 CuadroTexto">
          <a:extLst>
            <a:ext uri="{FF2B5EF4-FFF2-40B4-BE49-F238E27FC236}">
              <a16:creationId xmlns:a16="http://schemas.microsoft.com/office/drawing/2014/main" xmlns="" id="{00000000-0008-0000-2100-00008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2" name="238 CuadroTexto">
          <a:extLst>
            <a:ext uri="{FF2B5EF4-FFF2-40B4-BE49-F238E27FC236}">
              <a16:creationId xmlns:a16="http://schemas.microsoft.com/office/drawing/2014/main" xmlns="" id="{00000000-0008-0000-2100-00008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3" name="239 CuadroTexto">
          <a:extLst>
            <a:ext uri="{FF2B5EF4-FFF2-40B4-BE49-F238E27FC236}">
              <a16:creationId xmlns:a16="http://schemas.microsoft.com/office/drawing/2014/main" xmlns="" id="{00000000-0008-0000-2100-00008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4" name="240 CuadroTexto">
          <a:extLst>
            <a:ext uri="{FF2B5EF4-FFF2-40B4-BE49-F238E27FC236}">
              <a16:creationId xmlns:a16="http://schemas.microsoft.com/office/drawing/2014/main" xmlns="" id="{00000000-0008-0000-2100-00008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5" name="241 CuadroTexto">
          <a:extLst>
            <a:ext uri="{FF2B5EF4-FFF2-40B4-BE49-F238E27FC236}">
              <a16:creationId xmlns:a16="http://schemas.microsoft.com/office/drawing/2014/main" xmlns="" id="{00000000-0008-0000-2100-00008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6" name="242 CuadroTexto">
          <a:extLst>
            <a:ext uri="{FF2B5EF4-FFF2-40B4-BE49-F238E27FC236}">
              <a16:creationId xmlns:a16="http://schemas.microsoft.com/office/drawing/2014/main" xmlns="" id="{00000000-0008-0000-2100-00008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7" name="243 CuadroTexto">
          <a:extLst>
            <a:ext uri="{FF2B5EF4-FFF2-40B4-BE49-F238E27FC236}">
              <a16:creationId xmlns:a16="http://schemas.microsoft.com/office/drawing/2014/main" xmlns="" id="{00000000-0008-0000-2100-00008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8" name="244 CuadroTexto">
          <a:extLst>
            <a:ext uri="{FF2B5EF4-FFF2-40B4-BE49-F238E27FC236}">
              <a16:creationId xmlns:a16="http://schemas.microsoft.com/office/drawing/2014/main" xmlns="" id="{00000000-0008-0000-2100-00008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9" name="245 CuadroTexto">
          <a:extLst>
            <a:ext uri="{FF2B5EF4-FFF2-40B4-BE49-F238E27FC236}">
              <a16:creationId xmlns:a16="http://schemas.microsoft.com/office/drawing/2014/main" xmlns="" id="{00000000-0008-0000-2100-00008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0" name="246 CuadroTexto">
          <a:extLst>
            <a:ext uri="{FF2B5EF4-FFF2-40B4-BE49-F238E27FC236}">
              <a16:creationId xmlns:a16="http://schemas.microsoft.com/office/drawing/2014/main" xmlns="" id="{00000000-0008-0000-2100-00009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1" name="247 CuadroTexto">
          <a:extLst>
            <a:ext uri="{FF2B5EF4-FFF2-40B4-BE49-F238E27FC236}">
              <a16:creationId xmlns:a16="http://schemas.microsoft.com/office/drawing/2014/main" xmlns="" id="{00000000-0008-0000-2100-00009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2" name="248 CuadroTexto">
          <a:extLst>
            <a:ext uri="{FF2B5EF4-FFF2-40B4-BE49-F238E27FC236}">
              <a16:creationId xmlns:a16="http://schemas.microsoft.com/office/drawing/2014/main" xmlns="" id="{00000000-0008-0000-2100-00009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3" name="249 CuadroTexto">
          <a:extLst>
            <a:ext uri="{FF2B5EF4-FFF2-40B4-BE49-F238E27FC236}">
              <a16:creationId xmlns:a16="http://schemas.microsoft.com/office/drawing/2014/main" xmlns="" id="{00000000-0008-0000-2100-00009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4" name="250 CuadroTexto">
          <a:extLst>
            <a:ext uri="{FF2B5EF4-FFF2-40B4-BE49-F238E27FC236}">
              <a16:creationId xmlns:a16="http://schemas.microsoft.com/office/drawing/2014/main" xmlns="" id="{00000000-0008-0000-2100-00009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5" name="251 CuadroTexto">
          <a:extLst>
            <a:ext uri="{FF2B5EF4-FFF2-40B4-BE49-F238E27FC236}">
              <a16:creationId xmlns:a16="http://schemas.microsoft.com/office/drawing/2014/main" xmlns="" id="{00000000-0008-0000-2100-00009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6" name="252 CuadroTexto">
          <a:extLst>
            <a:ext uri="{FF2B5EF4-FFF2-40B4-BE49-F238E27FC236}">
              <a16:creationId xmlns:a16="http://schemas.microsoft.com/office/drawing/2014/main" xmlns="" id="{00000000-0008-0000-2100-00009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7" name="253 CuadroTexto">
          <a:extLst>
            <a:ext uri="{FF2B5EF4-FFF2-40B4-BE49-F238E27FC236}">
              <a16:creationId xmlns:a16="http://schemas.microsoft.com/office/drawing/2014/main" xmlns="" id="{00000000-0008-0000-2100-00009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8" name="254 CuadroTexto">
          <a:extLst>
            <a:ext uri="{FF2B5EF4-FFF2-40B4-BE49-F238E27FC236}">
              <a16:creationId xmlns:a16="http://schemas.microsoft.com/office/drawing/2014/main" xmlns="" id="{00000000-0008-0000-2100-00009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9" name="255 CuadroTexto">
          <a:extLst>
            <a:ext uri="{FF2B5EF4-FFF2-40B4-BE49-F238E27FC236}">
              <a16:creationId xmlns:a16="http://schemas.microsoft.com/office/drawing/2014/main" xmlns="" id="{00000000-0008-0000-2100-00009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0" name="256 CuadroTexto">
          <a:extLst>
            <a:ext uri="{FF2B5EF4-FFF2-40B4-BE49-F238E27FC236}">
              <a16:creationId xmlns:a16="http://schemas.microsoft.com/office/drawing/2014/main" xmlns="" id="{00000000-0008-0000-2100-00009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1" name="257 CuadroTexto">
          <a:extLst>
            <a:ext uri="{FF2B5EF4-FFF2-40B4-BE49-F238E27FC236}">
              <a16:creationId xmlns:a16="http://schemas.microsoft.com/office/drawing/2014/main" xmlns="" id="{00000000-0008-0000-2100-00009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2" name="258 CuadroTexto">
          <a:extLst>
            <a:ext uri="{FF2B5EF4-FFF2-40B4-BE49-F238E27FC236}">
              <a16:creationId xmlns:a16="http://schemas.microsoft.com/office/drawing/2014/main" xmlns="" id="{00000000-0008-0000-2100-00009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3" name="259 CuadroTexto">
          <a:extLst>
            <a:ext uri="{FF2B5EF4-FFF2-40B4-BE49-F238E27FC236}">
              <a16:creationId xmlns:a16="http://schemas.microsoft.com/office/drawing/2014/main" xmlns="" id="{00000000-0008-0000-2100-00009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4" name="260 CuadroTexto">
          <a:extLst>
            <a:ext uri="{FF2B5EF4-FFF2-40B4-BE49-F238E27FC236}">
              <a16:creationId xmlns:a16="http://schemas.microsoft.com/office/drawing/2014/main" xmlns="" id="{00000000-0008-0000-2100-00009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5" name="261 CuadroTexto">
          <a:extLst>
            <a:ext uri="{FF2B5EF4-FFF2-40B4-BE49-F238E27FC236}">
              <a16:creationId xmlns:a16="http://schemas.microsoft.com/office/drawing/2014/main" xmlns="" id="{00000000-0008-0000-2100-00009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6" name="262 CuadroTexto">
          <a:extLst>
            <a:ext uri="{FF2B5EF4-FFF2-40B4-BE49-F238E27FC236}">
              <a16:creationId xmlns:a16="http://schemas.microsoft.com/office/drawing/2014/main" xmlns="" id="{00000000-0008-0000-2100-0000A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7" name="263 CuadroTexto">
          <a:extLst>
            <a:ext uri="{FF2B5EF4-FFF2-40B4-BE49-F238E27FC236}">
              <a16:creationId xmlns:a16="http://schemas.microsoft.com/office/drawing/2014/main" xmlns="" id="{00000000-0008-0000-2100-0000A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8" name="264 CuadroTexto">
          <a:extLst>
            <a:ext uri="{FF2B5EF4-FFF2-40B4-BE49-F238E27FC236}">
              <a16:creationId xmlns:a16="http://schemas.microsoft.com/office/drawing/2014/main" xmlns="" id="{00000000-0008-0000-2100-0000A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9" name="265 CuadroTexto">
          <a:extLst>
            <a:ext uri="{FF2B5EF4-FFF2-40B4-BE49-F238E27FC236}">
              <a16:creationId xmlns:a16="http://schemas.microsoft.com/office/drawing/2014/main" xmlns="" id="{00000000-0008-0000-2100-0000A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0" name="266 CuadroTexto">
          <a:extLst>
            <a:ext uri="{FF2B5EF4-FFF2-40B4-BE49-F238E27FC236}">
              <a16:creationId xmlns:a16="http://schemas.microsoft.com/office/drawing/2014/main" xmlns="" id="{00000000-0008-0000-2100-0000A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1" name="267 CuadroTexto">
          <a:extLst>
            <a:ext uri="{FF2B5EF4-FFF2-40B4-BE49-F238E27FC236}">
              <a16:creationId xmlns:a16="http://schemas.microsoft.com/office/drawing/2014/main" xmlns="" id="{00000000-0008-0000-2100-0000A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2" name="268 CuadroTexto">
          <a:extLst>
            <a:ext uri="{FF2B5EF4-FFF2-40B4-BE49-F238E27FC236}">
              <a16:creationId xmlns:a16="http://schemas.microsoft.com/office/drawing/2014/main" xmlns="" id="{00000000-0008-0000-2100-0000A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3" name="269 CuadroTexto">
          <a:extLst>
            <a:ext uri="{FF2B5EF4-FFF2-40B4-BE49-F238E27FC236}">
              <a16:creationId xmlns:a16="http://schemas.microsoft.com/office/drawing/2014/main" xmlns="" id="{00000000-0008-0000-2100-0000A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4" name="270 CuadroTexto">
          <a:extLst>
            <a:ext uri="{FF2B5EF4-FFF2-40B4-BE49-F238E27FC236}">
              <a16:creationId xmlns:a16="http://schemas.microsoft.com/office/drawing/2014/main" xmlns="" id="{00000000-0008-0000-2100-0000A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5" name="271 CuadroTexto">
          <a:extLst>
            <a:ext uri="{FF2B5EF4-FFF2-40B4-BE49-F238E27FC236}">
              <a16:creationId xmlns:a16="http://schemas.microsoft.com/office/drawing/2014/main" xmlns="" id="{00000000-0008-0000-2100-0000A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6" name="272 CuadroTexto">
          <a:extLst>
            <a:ext uri="{FF2B5EF4-FFF2-40B4-BE49-F238E27FC236}">
              <a16:creationId xmlns:a16="http://schemas.microsoft.com/office/drawing/2014/main" xmlns="" id="{00000000-0008-0000-2100-0000A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7" name="273 CuadroTexto">
          <a:extLst>
            <a:ext uri="{FF2B5EF4-FFF2-40B4-BE49-F238E27FC236}">
              <a16:creationId xmlns:a16="http://schemas.microsoft.com/office/drawing/2014/main" xmlns="" id="{00000000-0008-0000-2100-0000A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8" name="274 CuadroTexto">
          <a:extLst>
            <a:ext uri="{FF2B5EF4-FFF2-40B4-BE49-F238E27FC236}">
              <a16:creationId xmlns:a16="http://schemas.microsoft.com/office/drawing/2014/main" xmlns="" id="{00000000-0008-0000-2100-0000A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9" name="275 CuadroTexto">
          <a:extLst>
            <a:ext uri="{FF2B5EF4-FFF2-40B4-BE49-F238E27FC236}">
              <a16:creationId xmlns:a16="http://schemas.microsoft.com/office/drawing/2014/main" xmlns="" id="{00000000-0008-0000-2100-0000A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0" name="276 CuadroTexto">
          <a:extLst>
            <a:ext uri="{FF2B5EF4-FFF2-40B4-BE49-F238E27FC236}">
              <a16:creationId xmlns:a16="http://schemas.microsoft.com/office/drawing/2014/main" xmlns="" id="{00000000-0008-0000-2100-0000A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1" name="277 CuadroTexto">
          <a:extLst>
            <a:ext uri="{FF2B5EF4-FFF2-40B4-BE49-F238E27FC236}">
              <a16:creationId xmlns:a16="http://schemas.microsoft.com/office/drawing/2014/main" xmlns="" id="{00000000-0008-0000-2100-0000A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2" name="278 CuadroTexto">
          <a:extLst>
            <a:ext uri="{FF2B5EF4-FFF2-40B4-BE49-F238E27FC236}">
              <a16:creationId xmlns:a16="http://schemas.microsoft.com/office/drawing/2014/main" xmlns="" id="{00000000-0008-0000-2100-0000B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3" name="279 CuadroTexto">
          <a:extLst>
            <a:ext uri="{FF2B5EF4-FFF2-40B4-BE49-F238E27FC236}">
              <a16:creationId xmlns:a16="http://schemas.microsoft.com/office/drawing/2014/main" xmlns="" id="{00000000-0008-0000-2100-0000B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4" name="280 CuadroTexto">
          <a:extLst>
            <a:ext uri="{FF2B5EF4-FFF2-40B4-BE49-F238E27FC236}">
              <a16:creationId xmlns:a16="http://schemas.microsoft.com/office/drawing/2014/main" xmlns="" id="{00000000-0008-0000-2100-0000B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5" name="281 CuadroTexto">
          <a:extLst>
            <a:ext uri="{FF2B5EF4-FFF2-40B4-BE49-F238E27FC236}">
              <a16:creationId xmlns:a16="http://schemas.microsoft.com/office/drawing/2014/main" xmlns="" id="{00000000-0008-0000-2100-0000B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6" name="282 CuadroTexto">
          <a:extLst>
            <a:ext uri="{FF2B5EF4-FFF2-40B4-BE49-F238E27FC236}">
              <a16:creationId xmlns:a16="http://schemas.microsoft.com/office/drawing/2014/main" xmlns="" id="{00000000-0008-0000-2100-0000B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7" name="283 CuadroTexto">
          <a:extLst>
            <a:ext uri="{FF2B5EF4-FFF2-40B4-BE49-F238E27FC236}">
              <a16:creationId xmlns:a16="http://schemas.microsoft.com/office/drawing/2014/main" xmlns="" id="{00000000-0008-0000-2100-0000B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8" name="284 CuadroTexto">
          <a:extLst>
            <a:ext uri="{FF2B5EF4-FFF2-40B4-BE49-F238E27FC236}">
              <a16:creationId xmlns:a16="http://schemas.microsoft.com/office/drawing/2014/main" xmlns="" id="{00000000-0008-0000-2100-0000B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9" name="285 CuadroTexto">
          <a:extLst>
            <a:ext uri="{FF2B5EF4-FFF2-40B4-BE49-F238E27FC236}">
              <a16:creationId xmlns:a16="http://schemas.microsoft.com/office/drawing/2014/main" xmlns="" id="{00000000-0008-0000-2100-0000B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0" name="286 CuadroTexto">
          <a:extLst>
            <a:ext uri="{FF2B5EF4-FFF2-40B4-BE49-F238E27FC236}">
              <a16:creationId xmlns:a16="http://schemas.microsoft.com/office/drawing/2014/main" xmlns="" id="{00000000-0008-0000-2100-0000B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1" name="287 CuadroTexto">
          <a:extLst>
            <a:ext uri="{FF2B5EF4-FFF2-40B4-BE49-F238E27FC236}">
              <a16:creationId xmlns:a16="http://schemas.microsoft.com/office/drawing/2014/main" xmlns="" id="{00000000-0008-0000-2100-0000B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2" name="288 CuadroTexto">
          <a:extLst>
            <a:ext uri="{FF2B5EF4-FFF2-40B4-BE49-F238E27FC236}">
              <a16:creationId xmlns:a16="http://schemas.microsoft.com/office/drawing/2014/main" xmlns="" id="{00000000-0008-0000-2100-0000B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3" name="289 CuadroTexto">
          <a:extLst>
            <a:ext uri="{FF2B5EF4-FFF2-40B4-BE49-F238E27FC236}">
              <a16:creationId xmlns:a16="http://schemas.microsoft.com/office/drawing/2014/main" xmlns="" id="{00000000-0008-0000-2100-0000B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4" name="290 CuadroTexto">
          <a:extLst>
            <a:ext uri="{FF2B5EF4-FFF2-40B4-BE49-F238E27FC236}">
              <a16:creationId xmlns:a16="http://schemas.microsoft.com/office/drawing/2014/main" xmlns="" id="{00000000-0008-0000-2100-0000B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5" name="291 CuadroTexto">
          <a:extLst>
            <a:ext uri="{FF2B5EF4-FFF2-40B4-BE49-F238E27FC236}">
              <a16:creationId xmlns:a16="http://schemas.microsoft.com/office/drawing/2014/main" xmlns="" id="{00000000-0008-0000-2100-0000B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6" name="292 CuadroTexto">
          <a:extLst>
            <a:ext uri="{FF2B5EF4-FFF2-40B4-BE49-F238E27FC236}">
              <a16:creationId xmlns:a16="http://schemas.microsoft.com/office/drawing/2014/main" xmlns="" id="{00000000-0008-0000-2100-0000B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7" name="293 CuadroTexto">
          <a:extLst>
            <a:ext uri="{FF2B5EF4-FFF2-40B4-BE49-F238E27FC236}">
              <a16:creationId xmlns:a16="http://schemas.microsoft.com/office/drawing/2014/main" xmlns="" id="{00000000-0008-0000-2100-0000B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8" name="294 CuadroTexto">
          <a:extLst>
            <a:ext uri="{FF2B5EF4-FFF2-40B4-BE49-F238E27FC236}">
              <a16:creationId xmlns:a16="http://schemas.microsoft.com/office/drawing/2014/main" xmlns="" id="{00000000-0008-0000-2100-0000C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9" name="295 CuadroTexto">
          <a:extLst>
            <a:ext uri="{FF2B5EF4-FFF2-40B4-BE49-F238E27FC236}">
              <a16:creationId xmlns:a16="http://schemas.microsoft.com/office/drawing/2014/main" xmlns="" id="{00000000-0008-0000-2100-0000C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0" name="296 CuadroTexto">
          <a:extLst>
            <a:ext uri="{FF2B5EF4-FFF2-40B4-BE49-F238E27FC236}">
              <a16:creationId xmlns:a16="http://schemas.microsoft.com/office/drawing/2014/main" xmlns="" id="{00000000-0008-0000-2100-0000C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1" name="17 CuadroTexto">
          <a:extLst>
            <a:ext uri="{FF2B5EF4-FFF2-40B4-BE49-F238E27FC236}">
              <a16:creationId xmlns:a16="http://schemas.microsoft.com/office/drawing/2014/main" xmlns="" id="{00000000-0008-0000-2100-0000C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2" name="90 CuadroTexto">
          <a:extLst>
            <a:ext uri="{FF2B5EF4-FFF2-40B4-BE49-F238E27FC236}">
              <a16:creationId xmlns:a16="http://schemas.microsoft.com/office/drawing/2014/main" xmlns="" id="{00000000-0008-0000-2100-0000C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3" name="91 CuadroTexto">
          <a:extLst>
            <a:ext uri="{FF2B5EF4-FFF2-40B4-BE49-F238E27FC236}">
              <a16:creationId xmlns:a16="http://schemas.microsoft.com/office/drawing/2014/main" xmlns="" id="{00000000-0008-0000-2100-0000C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4" name="92 CuadroTexto">
          <a:extLst>
            <a:ext uri="{FF2B5EF4-FFF2-40B4-BE49-F238E27FC236}">
              <a16:creationId xmlns:a16="http://schemas.microsoft.com/office/drawing/2014/main" xmlns="" id="{00000000-0008-0000-2100-0000C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5" name="93 CuadroTexto">
          <a:extLst>
            <a:ext uri="{FF2B5EF4-FFF2-40B4-BE49-F238E27FC236}">
              <a16:creationId xmlns:a16="http://schemas.microsoft.com/office/drawing/2014/main" xmlns="" id="{00000000-0008-0000-2100-0000C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6" name="94 CuadroTexto">
          <a:extLst>
            <a:ext uri="{FF2B5EF4-FFF2-40B4-BE49-F238E27FC236}">
              <a16:creationId xmlns:a16="http://schemas.microsoft.com/office/drawing/2014/main" xmlns="" id="{00000000-0008-0000-2100-0000C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7" name="95 CuadroTexto">
          <a:extLst>
            <a:ext uri="{FF2B5EF4-FFF2-40B4-BE49-F238E27FC236}">
              <a16:creationId xmlns:a16="http://schemas.microsoft.com/office/drawing/2014/main" xmlns="" id="{00000000-0008-0000-2100-0000C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8" name="96 CuadroTexto">
          <a:extLst>
            <a:ext uri="{FF2B5EF4-FFF2-40B4-BE49-F238E27FC236}">
              <a16:creationId xmlns:a16="http://schemas.microsoft.com/office/drawing/2014/main" xmlns="" id="{00000000-0008-0000-2100-0000C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9" name="97 CuadroTexto">
          <a:extLst>
            <a:ext uri="{FF2B5EF4-FFF2-40B4-BE49-F238E27FC236}">
              <a16:creationId xmlns:a16="http://schemas.microsoft.com/office/drawing/2014/main" xmlns="" id="{00000000-0008-0000-2100-0000C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0" name="98 CuadroTexto">
          <a:extLst>
            <a:ext uri="{FF2B5EF4-FFF2-40B4-BE49-F238E27FC236}">
              <a16:creationId xmlns:a16="http://schemas.microsoft.com/office/drawing/2014/main" xmlns="" id="{00000000-0008-0000-2100-0000C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1" name="99 CuadroTexto">
          <a:extLst>
            <a:ext uri="{FF2B5EF4-FFF2-40B4-BE49-F238E27FC236}">
              <a16:creationId xmlns:a16="http://schemas.microsoft.com/office/drawing/2014/main" xmlns="" id="{00000000-0008-0000-2100-0000C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2" name="100 CuadroTexto">
          <a:extLst>
            <a:ext uri="{FF2B5EF4-FFF2-40B4-BE49-F238E27FC236}">
              <a16:creationId xmlns:a16="http://schemas.microsoft.com/office/drawing/2014/main" xmlns="" id="{00000000-0008-0000-2100-0000C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3" name="101 CuadroTexto">
          <a:extLst>
            <a:ext uri="{FF2B5EF4-FFF2-40B4-BE49-F238E27FC236}">
              <a16:creationId xmlns:a16="http://schemas.microsoft.com/office/drawing/2014/main" xmlns="" id="{00000000-0008-0000-2100-0000C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4" name="118 CuadroTexto">
          <a:extLst>
            <a:ext uri="{FF2B5EF4-FFF2-40B4-BE49-F238E27FC236}">
              <a16:creationId xmlns:a16="http://schemas.microsoft.com/office/drawing/2014/main" xmlns="" id="{00000000-0008-0000-2100-0000D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5" name="119 CuadroTexto">
          <a:extLst>
            <a:ext uri="{FF2B5EF4-FFF2-40B4-BE49-F238E27FC236}">
              <a16:creationId xmlns:a16="http://schemas.microsoft.com/office/drawing/2014/main" xmlns="" id="{00000000-0008-0000-2100-0000D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6" name="120 CuadroTexto">
          <a:extLst>
            <a:ext uri="{FF2B5EF4-FFF2-40B4-BE49-F238E27FC236}">
              <a16:creationId xmlns:a16="http://schemas.microsoft.com/office/drawing/2014/main" xmlns="" id="{00000000-0008-0000-2100-0000D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7" name="121 CuadroTexto">
          <a:extLst>
            <a:ext uri="{FF2B5EF4-FFF2-40B4-BE49-F238E27FC236}">
              <a16:creationId xmlns:a16="http://schemas.microsoft.com/office/drawing/2014/main" xmlns="" id="{00000000-0008-0000-2100-0000D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8" name="122 CuadroTexto">
          <a:extLst>
            <a:ext uri="{FF2B5EF4-FFF2-40B4-BE49-F238E27FC236}">
              <a16:creationId xmlns:a16="http://schemas.microsoft.com/office/drawing/2014/main" xmlns="" id="{00000000-0008-0000-2100-0000D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9" name="123 CuadroTexto">
          <a:extLst>
            <a:ext uri="{FF2B5EF4-FFF2-40B4-BE49-F238E27FC236}">
              <a16:creationId xmlns:a16="http://schemas.microsoft.com/office/drawing/2014/main" xmlns="" id="{00000000-0008-0000-2100-0000D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0" name="124 CuadroTexto">
          <a:extLst>
            <a:ext uri="{FF2B5EF4-FFF2-40B4-BE49-F238E27FC236}">
              <a16:creationId xmlns:a16="http://schemas.microsoft.com/office/drawing/2014/main" xmlns="" id="{00000000-0008-0000-2100-0000D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1" name="125 CuadroTexto">
          <a:extLst>
            <a:ext uri="{FF2B5EF4-FFF2-40B4-BE49-F238E27FC236}">
              <a16:creationId xmlns:a16="http://schemas.microsoft.com/office/drawing/2014/main" xmlns="" id="{00000000-0008-0000-2100-0000D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2" name="143 CuadroTexto">
          <a:extLst>
            <a:ext uri="{FF2B5EF4-FFF2-40B4-BE49-F238E27FC236}">
              <a16:creationId xmlns:a16="http://schemas.microsoft.com/office/drawing/2014/main" xmlns="" id="{00000000-0008-0000-2100-0000D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3" name="144 CuadroTexto">
          <a:extLst>
            <a:ext uri="{FF2B5EF4-FFF2-40B4-BE49-F238E27FC236}">
              <a16:creationId xmlns:a16="http://schemas.microsoft.com/office/drawing/2014/main" xmlns="" id="{00000000-0008-0000-2100-0000D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4" name="145 CuadroTexto">
          <a:extLst>
            <a:ext uri="{FF2B5EF4-FFF2-40B4-BE49-F238E27FC236}">
              <a16:creationId xmlns:a16="http://schemas.microsoft.com/office/drawing/2014/main" xmlns="" id="{00000000-0008-0000-2100-0000D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5" name="146 CuadroTexto">
          <a:extLst>
            <a:ext uri="{FF2B5EF4-FFF2-40B4-BE49-F238E27FC236}">
              <a16:creationId xmlns:a16="http://schemas.microsoft.com/office/drawing/2014/main" xmlns="" id="{00000000-0008-0000-2100-0000D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6" name="147 CuadroTexto">
          <a:extLst>
            <a:ext uri="{FF2B5EF4-FFF2-40B4-BE49-F238E27FC236}">
              <a16:creationId xmlns:a16="http://schemas.microsoft.com/office/drawing/2014/main" xmlns="" id="{00000000-0008-0000-2100-0000D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7" name="148 CuadroTexto">
          <a:extLst>
            <a:ext uri="{FF2B5EF4-FFF2-40B4-BE49-F238E27FC236}">
              <a16:creationId xmlns:a16="http://schemas.microsoft.com/office/drawing/2014/main" xmlns="" id="{00000000-0008-0000-2100-0000D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8" name="149 CuadroTexto">
          <a:extLst>
            <a:ext uri="{FF2B5EF4-FFF2-40B4-BE49-F238E27FC236}">
              <a16:creationId xmlns:a16="http://schemas.microsoft.com/office/drawing/2014/main" xmlns="" id="{00000000-0008-0000-2100-0000D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9" name="150 CuadroTexto">
          <a:extLst>
            <a:ext uri="{FF2B5EF4-FFF2-40B4-BE49-F238E27FC236}">
              <a16:creationId xmlns:a16="http://schemas.microsoft.com/office/drawing/2014/main" xmlns="" id="{00000000-0008-0000-2100-0000D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0" name="151 CuadroTexto">
          <a:extLst>
            <a:ext uri="{FF2B5EF4-FFF2-40B4-BE49-F238E27FC236}">
              <a16:creationId xmlns:a16="http://schemas.microsoft.com/office/drawing/2014/main" xmlns="" id="{00000000-0008-0000-2100-0000E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1" name="152 CuadroTexto">
          <a:extLst>
            <a:ext uri="{FF2B5EF4-FFF2-40B4-BE49-F238E27FC236}">
              <a16:creationId xmlns:a16="http://schemas.microsoft.com/office/drawing/2014/main" xmlns="" id="{00000000-0008-0000-2100-0000E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2" name="153 CuadroTexto">
          <a:extLst>
            <a:ext uri="{FF2B5EF4-FFF2-40B4-BE49-F238E27FC236}">
              <a16:creationId xmlns:a16="http://schemas.microsoft.com/office/drawing/2014/main" xmlns="" id="{00000000-0008-0000-2100-0000E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3" name="154 CuadroTexto">
          <a:extLst>
            <a:ext uri="{FF2B5EF4-FFF2-40B4-BE49-F238E27FC236}">
              <a16:creationId xmlns:a16="http://schemas.microsoft.com/office/drawing/2014/main" xmlns="" id="{00000000-0008-0000-2100-0000E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4" name="155 CuadroTexto">
          <a:extLst>
            <a:ext uri="{FF2B5EF4-FFF2-40B4-BE49-F238E27FC236}">
              <a16:creationId xmlns:a16="http://schemas.microsoft.com/office/drawing/2014/main" xmlns="" id="{00000000-0008-0000-2100-0000E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5" name="156 CuadroTexto">
          <a:extLst>
            <a:ext uri="{FF2B5EF4-FFF2-40B4-BE49-F238E27FC236}">
              <a16:creationId xmlns:a16="http://schemas.microsoft.com/office/drawing/2014/main" xmlns="" id="{00000000-0008-0000-2100-0000E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6" name="157 CuadroTexto">
          <a:extLst>
            <a:ext uri="{FF2B5EF4-FFF2-40B4-BE49-F238E27FC236}">
              <a16:creationId xmlns:a16="http://schemas.microsoft.com/office/drawing/2014/main" xmlns="" id="{00000000-0008-0000-2100-0000E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7" name="158 CuadroTexto">
          <a:extLst>
            <a:ext uri="{FF2B5EF4-FFF2-40B4-BE49-F238E27FC236}">
              <a16:creationId xmlns:a16="http://schemas.microsoft.com/office/drawing/2014/main" xmlns="" id="{00000000-0008-0000-2100-0000E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8" name="159 CuadroTexto">
          <a:extLst>
            <a:ext uri="{FF2B5EF4-FFF2-40B4-BE49-F238E27FC236}">
              <a16:creationId xmlns:a16="http://schemas.microsoft.com/office/drawing/2014/main" xmlns="" id="{00000000-0008-0000-2100-0000E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9" name="160 CuadroTexto">
          <a:extLst>
            <a:ext uri="{FF2B5EF4-FFF2-40B4-BE49-F238E27FC236}">
              <a16:creationId xmlns:a16="http://schemas.microsoft.com/office/drawing/2014/main" xmlns="" id="{00000000-0008-0000-2100-0000E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0" name="161 CuadroTexto">
          <a:extLst>
            <a:ext uri="{FF2B5EF4-FFF2-40B4-BE49-F238E27FC236}">
              <a16:creationId xmlns:a16="http://schemas.microsoft.com/office/drawing/2014/main" xmlns="" id="{00000000-0008-0000-2100-0000E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1" name="162 CuadroTexto">
          <a:extLst>
            <a:ext uri="{FF2B5EF4-FFF2-40B4-BE49-F238E27FC236}">
              <a16:creationId xmlns:a16="http://schemas.microsoft.com/office/drawing/2014/main" xmlns="" id="{00000000-0008-0000-2100-0000E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2" name="163 CuadroTexto">
          <a:extLst>
            <a:ext uri="{FF2B5EF4-FFF2-40B4-BE49-F238E27FC236}">
              <a16:creationId xmlns:a16="http://schemas.microsoft.com/office/drawing/2014/main" xmlns="" id="{00000000-0008-0000-2100-0000E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3" name="164 CuadroTexto">
          <a:extLst>
            <a:ext uri="{FF2B5EF4-FFF2-40B4-BE49-F238E27FC236}">
              <a16:creationId xmlns:a16="http://schemas.microsoft.com/office/drawing/2014/main" xmlns="" id="{00000000-0008-0000-2100-0000E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4" name="165 CuadroTexto">
          <a:extLst>
            <a:ext uri="{FF2B5EF4-FFF2-40B4-BE49-F238E27FC236}">
              <a16:creationId xmlns:a16="http://schemas.microsoft.com/office/drawing/2014/main" xmlns="" id="{00000000-0008-0000-2100-0000E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5" name="166 CuadroTexto">
          <a:extLst>
            <a:ext uri="{FF2B5EF4-FFF2-40B4-BE49-F238E27FC236}">
              <a16:creationId xmlns:a16="http://schemas.microsoft.com/office/drawing/2014/main" xmlns="" id="{00000000-0008-0000-2100-0000E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6" name="167 CuadroTexto">
          <a:extLst>
            <a:ext uri="{FF2B5EF4-FFF2-40B4-BE49-F238E27FC236}">
              <a16:creationId xmlns:a16="http://schemas.microsoft.com/office/drawing/2014/main" xmlns="" id="{00000000-0008-0000-2100-0000F0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7" name="168 CuadroTexto">
          <a:extLst>
            <a:ext uri="{FF2B5EF4-FFF2-40B4-BE49-F238E27FC236}">
              <a16:creationId xmlns:a16="http://schemas.microsoft.com/office/drawing/2014/main" xmlns="" id="{00000000-0008-0000-2100-0000F1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8" name="169 CuadroTexto">
          <a:extLst>
            <a:ext uri="{FF2B5EF4-FFF2-40B4-BE49-F238E27FC236}">
              <a16:creationId xmlns:a16="http://schemas.microsoft.com/office/drawing/2014/main" xmlns="" id="{00000000-0008-0000-2100-0000F2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9" name="170 CuadroTexto">
          <a:extLst>
            <a:ext uri="{FF2B5EF4-FFF2-40B4-BE49-F238E27FC236}">
              <a16:creationId xmlns:a16="http://schemas.microsoft.com/office/drawing/2014/main" xmlns="" id="{00000000-0008-0000-2100-0000F3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0" name="171 CuadroTexto">
          <a:extLst>
            <a:ext uri="{FF2B5EF4-FFF2-40B4-BE49-F238E27FC236}">
              <a16:creationId xmlns:a16="http://schemas.microsoft.com/office/drawing/2014/main" xmlns="" id="{00000000-0008-0000-2100-0000F4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1" name="172 CuadroTexto">
          <a:extLst>
            <a:ext uri="{FF2B5EF4-FFF2-40B4-BE49-F238E27FC236}">
              <a16:creationId xmlns:a16="http://schemas.microsoft.com/office/drawing/2014/main" xmlns="" id="{00000000-0008-0000-2100-0000F5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2" name="173 CuadroTexto">
          <a:extLst>
            <a:ext uri="{FF2B5EF4-FFF2-40B4-BE49-F238E27FC236}">
              <a16:creationId xmlns:a16="http://schemas.microsoft.com/office/drawing/2014/main" xmlns="" id="{00000000-0008-0000-2100-0000F6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3" name="174 CuadroTexto">
          <a:extLst>
            <a:ext uri="{FF2B5EF4-FFF2-40B4-BE49-F238E27FC236}">
              <a16:creationId xmlns:a16="http://schemas.microsoft.com/office/drawing/2014/main" xmlns="" id="{00000000-0008-0000-2100-0000F7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4" name="175 CuadroTexto">
          <a:extLst>
            <a:ext uri="{FF2B5EF4-FFF2-40B4-BE49-F238E27FC236}">
              <a16:creationId xmlns:a16="http://schemas.microsoft.com/office/drawing/2014/main" xmlns="" id="{00000000-0008-0000-2100-0000F8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5" name="176 CuadroTexto">
          <a:extLst>
            <a:ext uri="{FF2B5EF4-FFF2-40B4-BE49-F238E27FC236}">
              <a16:creationId xmlns:a16="http://schemas.microsoft.com/office/drawing/2014/main" xmlns="" id="{00000000-0008-0000-2100-0000F9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6" name="177 CuadroTexto">
          <a:extLst>
            <a:ext uri="{FF2B5EF4-FFF2-40B4-BE49-F238E27FC236}">
              <a16:creationId xmlns:a16="http://schemas.microsoft.com/office/drawing/2014/main" xmlns="" id="{00000000-0008-0000-2100-0000FA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7" name="178 CuadroTexto">
          <a:extLst>
            <a:ext uri="{FF2B5EF4-FFF2-40B4-BE49-F238E27FC236}">
              <a16:creationId xmlns:a16="http://schemas.microsoft.com/office/drawing/2014/main" xmlns="" id="{00000000-0008-0000-2100-0000FB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8" name="179 CuadroTexto">
          <a:extLst>
            <a:ext uri="{FF2B5EF4-FFF2-40B4-BE49-F238E27FC236}">
              <a16:creationId xmlns:a16="http://schemas.microsoft.com/office/drawing/2014/main" xmlns="" id="{00000000-0008-0000-2100-0000FC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9" name="180 CuadroTexto">
          <a:extLst>
            <a:ext uri="{FF2B5EF4-FFF2-40B4-BE49-F238E27FC236}">
              <a16:creationId xmlns:a16="http://schemas.microsoft.com/office/drawing/2014/main" xmlns="" id="{00000000-0008-0000-2100-0000FD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0" name="181 CuadroTexto">
          <a:extLst>
            <a:ext uri="{FF2B5EF4-FFF2-40B4-BE49-F238E27FC236}">
              <a16:creationId xmlns:a16="http://schemas.microsoft.com/office/drawing/2014/main" xmlns="" id="{00000000-0008-0000-2100-0000FE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1" name="182 CuadroTexto">
          <a:extLst>
            <a:ext uri="{FF2B5EF4-FFF2-40B4-BE49-F238E27FC236}">
              <a16:creationId xmlns:a16="http://schemas.microsoft.com/office/drawing/2014/main" xmlns="" id="{00000000-0008-0000-2100-0000FF0B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2" name="183 CuadroTexto">
          <a:extLst>
            <a:ext uri="{FF2B5EF4-FFF2-40B4-BE49-F238E27FC236}">
              <a16:creationId xmlns:a16="http://schemas.microsoft.com/office/drawing/2014/main" xmlns="" id="{00000000-0008-0000-2100-00000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3" name="184 CuadroTexto">
          <a:extLst>
            <a:ext uri="{FF2B5EF4-FFF2-40B4-BE49-F238E27FC236}">
              <a16:creationId xmlns:a16="http://schemas.microsoft.com/office/drawing/2014/main" xmlns="" id="{00000000-0008-0000-2100-00000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4" name="185 CuadroTexto">
          <a:extLst>
            <a:ext uri="{FF2B5EF4-FFF2-40B4-BE49-F238E27FC236}">
              <a16:creationId xmlns:a16="http://schemas.microsoft.com/office/drawing/2014/main" xmlns="" id="{00000000-0008-0000-2100-00000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5" name="186 CuadroTexto">
          <a:extLst>
            <a:ext uri="{FF2B5EF4-FFF2-40B4-BE49-F238E27FC236}">
              <a16:creationId xmlns:a16="http://schemas.microsoft.com/office/drawing/2014/main" xmlns="" id="{00000000-0008-0000-2100-00000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6" name="187 CuadroTexto">
          <a:extLst>
            <a:ext uri="{FF2B5EF4-FFF2-40B4-BE49-F238E27FC236}">
              <a16:creationId xmlns:a16="http://schemas.microsoft.com/office/drawing/2014/main" xmlns="" id="{00000000-0008-0000-2100-00000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7" name="188 CuadroTexto">
          <a:extLst>
            <a:ext uri="{FF2B5EF4-FFF2-40B4-BE49-F238E27FC236}">
              <a16:creationId xmlns:a16="http://schemas.microsoft.com/office/drawing/2014/main" xmlns="" id="{00000000-0008-0000-2100-00000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8" name="189 CuadroTexto">
          <a:extLst>
            <a:ext uri="{FF2B5EF4-FFF2-40B4-BE49-F238E27FC236}">
              <a16:creationId xmlns:a16="http://schemas.microsoft.com/office/drawing/2014/main" xmlns="" id="{00000000-0008-0000-2100-00000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9" name="190 CuadroTexto">
          <a:extLst>
            <a:ext uri="{FF2B5EF4-FFF2-40B4-BE49-F238E27FC236}">
              <a16:creationId xmlns:a16="http://schemas.microsoft.com/office/drawing/2014/main" xmlns="" id="{00000000-0008-0000-2100-00000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0" name="191 CuadroTexto">
          <a:extLst>
            <a:ext uri="{FF2B5EF4-FFF2-40B4-BE49-F238E27FC236}">
              <a16:creationId xmlns:a16="http://schemas.microsoft.com/office/drawing/2014/main" xmlns="" id="{00000000-0008-0000-2100-00000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1" name="192 CuadroTexto">
          <a:extLst>
            <a:ext uri="{FF2B5EF4-FFF2-40B4-BE49-F238E27FC236}">
              <a16:creationId xmlns:a16="http://schemas.microsoft.com/office/drawing/2014/main" xmlns="" id="{00000000-0008-0000-2100-00000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2" name="193 CuadroTexto">
          <a:extLst>
            <a:ext uri="{FF2B5EF4-FFF2-40B4-BE49-F238E27FC236}">
              <a16:creationId xmlns:a16="http://schemas.microsoft.com/office/drawing/2014/main" xmlns="" id="{00000000-0008-0000-2100-00000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3" name="194 CuadroTexto">
          <a:extLst>
            <a:ext uri="{FF2B5EF4-FFF2-40B4-BE49-F238E27FC236}">
              <a16:creationId xmlns:a16="http://schemas.microsoft.com/office/drawing/2014/main" xmlns="" id="{00000000-0008-0000-2100-00000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4" name="195 CuadroTexto">
          <a:extLst>
            <a:ext uri="{FF2B5EF4-FFF2-40B4-BE49-F238E27FC236}">
              <a16:creationId xmlns:a16="http://schemas.microsoft.com/office/drawing/2014/main" xmlns="" id="{00000000-0008-0000-2100-00000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5" name="196 CuadroTexto">
          <a:extLst>
            <a:ext uri="{FF2B5EF4-FFF2-40B4-BE49-F238E27FC236}">
              <a16:creationId xmlns:a16="http://schemas.microsoft.com/office/drawing/2014/main" xmlns="" id="{00000000-0008-0000-2100-00000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6" name="197 CuadroTexto">
          <a:extLst>
            <a:ext uri="{FF2B5EF4-FFF2-40B4-BE49-F238E27FC236}">
              <a16:creationId xmlns:a16="http://schemas.microsoft.com/office/drawing/2014/main" xmlns="" id="{00000000-0008-0000-2100-00000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7" name="198 CuadroTexto">
          <a:extLst>
            <a:ext uri="{FF2B5EF4-FFF2-40B4-BE49-F238E27FC236}">
              <a16:creationId xmlns:a16="http://schemas.microsoft.com/office/drawing/2014/main" xmlns="" id="{00000000-0008-0000-2100-00000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8" name="199 CuadroTexto">
          <a:extLst>
            <a:ext uri="{FF2B5EF4-FFF2-40B4-BE49-F238E27FC236}">
              <a16:creationId xmlns:a16="http://schemas.microsoft.com/office/drawing/2014/main" xmlns="" id="{00000000-0008-0000-2100-00001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9" name="200 CuadroTexto">
          <a:extLst>
            <a:ext uri="{FF2B5EF4-FFF2-40B4-BE49-F238E27FC236}">
              <a16:creationId xmlns:a16="http://schemas.microsoft.com/office/drawing/2014/main" xmlns="" id="{00000000-0008-0000-2100-00001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0" name="201 CuadroTexto">
          <a:extLst>
            <a:ext uri="{FF2B5EF4-FFF2-40B4-BE49-F238E27FC236}">
              <a16:creationId xmlns:a16="http://schemas.microsoft.com/office/drawing/2014/main" xmlns="" id="{00000000-0008-0000-2100-00001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1" name="202 CuadroTexto">
          <a:extLst>
            <a:ext uri="{FF2B5EF4-FFF2-40B4-BE49-F238E27FC236}">
              <a16:creationId xmlns:a16="http://schemas.microsoft.com/office/drawing/2014/main" xmlns="" id="{00000000-0008-0000-2100-00001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2" name="203 CuadroTexto">
          <a:extLst>
            <a:ext uri="{FF2B5EF4-FFF2-40B4-BE49-F238E27FC236}">
              <a16:creationId xmlns:a16="http://schemas.microsoft.com/office/drawing/2014/main" xmlns="" id="{00000000-0008-0000-2100-00001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3" name="204 CuadroTexto">
          <a:extLst>
            <a:ext uri="{FF2B5EF4-FFF2-40B4-BE49-F238E27FC236}">
              <a16:creationId xmlns:a16="http://schemas.microsoft.com/office/drawing/2014/main" xmlns="" id="{00000000-0008-0000-2100-00001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4" name="205 CuadroTexto">
          <a:extLst>
            <a:ext uri="{FF2B5EF4-FFF2-40B4-BE49-F238E27FC236}">
              <a16:creationId xmlns:a16="http://schemas.microsoft.com/office/drawing/2014/main" xmlns="" id="{00000000-0008-0000-2100-00001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5" name="206 CuadroTexto">
          <a:extLst>
            <a:ext uri="{FF2B5EF4-FFF2-40B4-BE49-F238E27FC236}">
              <a16:creationId xmlns:a16="http://schemas.microsoft.com/office/drawing/2014/main" xmlns="" id="{00000000-0008-0000-2100-00001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6" name="207 CuadroTexto">
          <a:extLst>
            <a:ext uri="{FF2B5EF4-FFF2-40B4-BE49-F238E27FC236}">
              <a16:creationId xmlns:a16="http://schemas.microsoft.com/office/drawing/2014/main" xmlns="" id="{00000000-0008-0000-2100-00001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7" name="208 CuadroTexto">
          <a:extLst>
            <a:ext uri="{FF2B5EF4-FFF2-40B4-BE49-F238E27FC236}">
              <a16:creationId xmlns:a16="http://schemas.microsoft.com/office/drawing/2014/main" xmlns="" id="{00000000-0008-0000-2100-00001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8" name="209 CuadroTexto">
          <a:extLst>
            <a:ext uri="{FF2B5EF4-FFF2-40B4-BE49-F238E27FC236}">
              <a16:creationId xmlns:a16="http://schemas.microsoft.com/office/drawing/2014/main" xmlns="" id="{00000000-0008-0000-2100-00001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9" name="210 CuadroTexto">
          <a:extLst>
            <a:ext uri="{FF2B5EF4-FFF2-40B4-BE49-F238E27FC236}">
              <a16:creationId xmlns:a16="http://schemas.microsoft.com/office/drawing/2014/main" xmlns="" id="{00000000-0008-0000-2100-00001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0" name="211 CuadroTexto">
          <a:extLst>
            <a:ext uri="{FF2B5EF4-FFF2-40B4-BE49-F238E27FC236}">
              <a16:creationId xmlns:a16="http://schemas.microsoft.com/office/drawing/2014/main" xmlns="" id="{00000000-0008-0000-2100-00001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1" name="212 CuadroTexto">
          <a:extLst>
            <a:ext uri="{FF2B5EF4-FFF2-40B4-BE49-F238E27FC236}">
              <a16:creationId xmlns:a16="http://schemas.microsoft.com/office/drawing/2014/main" xmlns="" id="{00000000-0008-0000-2100-00001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2" name="213 CuadroTexto">
          <a:extLst>
            <a:ext uri="{FF2B5EF4-FFF2-40B4-BE49-F238E27FC236}">
              <a16:creationId xmlns:a16="http://schemas.microsoft.com/office/drawing/2014/main" xmlns="" id="{00000000-0008-0000-2100-00001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3" name="214 CuadroTexto">
          <a:extLst>
            <a:ext uri="{FF2B5EF4-FFF2-40B4-BE49-F238E27FC236}">
              <a16:creationId xmlns:a16="http://schemas.microsoft.com/office/drawing/2014/main" xmlns="" id="{00000000-0008-0000-2100-00001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4" name="215 CuadroTexto">
          <a:extLst>
            <a:ext uri="{FF2B5EF4-FFF2-40B4-BE49-F238E27FC236}">
              <a16:creationId xmlns:a16="http://schemas.microsoft.com/office/drawing/2014/main" xmlns="" id="{00000000-0008-0000-2100-00002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5" name="216 CuadroTexto">
          <a:extLst>
            <a:ext uri="{FF2B5EF4-FFF2-40B4-BE49-F238E27FC236}">
              <a16:creationId xmlns:a16="http://schemas.microsoft.com/office/drawing/2014/main" xmlns="" id="{00000000-0008-0000-2100-00002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6" name="217 CuadroTexto">
          <a:extLst>
            <a:ext uri="{FF2B5EF4-FFF2-40B4-BE49-F238E27FC236}">
              <a16:creationId xmlns:a16="http://schemas.microsoft.com/office/drawing/2014/main" xmlns="" id="{00000000-0008-0000-2100-00002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7" name="218 CuadroTexto">
          <a:extLst>
            <a:ext uri="{FF2B5EF4-FFF2-40B4-BE49-F238E27FC236}">
              <a16:creationId xmlns:a16="http://schemas.microsoft.com/office/drawing/2014/main" xmlns="" id="{00000000-0008-0000-2100-00002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8" name="219 CuadroTexto">
          <a:extLst>
            <a:ext uri="{FF2B5EF4-FFF2-40B4-BE49-F238E27FC236}">
              <a16:creationId xmlns:a16="http://schemas.microsoft.com/office/drawing/2014/main" xmlns="" id="{00000000-0008-0000-2100-00002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9" name="220 CuadroTexto">
          <a:extLst>
            <a:ext uri="{FF2B5EF4-FFF2-40B4-BE49-F238E27FC236}">
              <a16:creationId xmlns:a16="http://schemas.microsoft.com/office/drawing/2014/main" xmlns="" id="{00000000-0008-0000-2100-00002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0" name="221 CuadroTexto">
          <a:extLst>
            <a:ext uri="{FF2B5EF4-FFF2-40B4-BE49-F238E27FC236}">
              <a16:creationId xmlns:a16="http://schemas.microsoft.com/office/drawing/2014/main" xmlns="" id="{00000000-0008-0000-2100-00002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1" name="222 CuadroTexto">
          <a:extLst>
            <a:ext uri="{FF2B5EF4-FFF2-40B4-BE49-F238E27FC236}">
              <a16:creationId xmlns:a16="http://schemas.microsoft.com/office/drawing/2014/main" xmlns="" id="{00000000-0008-0000-2100-00002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2" name="223 CuadroTexto">
          <a:extLst>
            <a:ext uri="{FF2B5EF4-FFF2-40B4-BE49-F238E27FC236}">
              <a16:creationId xmlns:a16="http://schemas.microsoft.com/office/drawing/2014/main" xmlns="" id="{00000000-0008-0000-2100-00002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3" name="224 CuadroTexto">
          <a:extLst>
            <a:ext uri="{FF2B5EF4-FFF2-40B4-BE49-F238E27FC236}">
              <a16:creationId xmlns:a16="http://schemas.microsoft.com/office/drawing/2014/main" xmlns="" id="{00000000-0008-0000-2100-00002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4" name="225 CuadroTexto">
          <a:extLst>
            <a:ext uri="{FF2B5EF4-FFF2-40B4-BE49-F238E27FC236}">
              <a16:creationId xmlns:a16="http://schemas.microsoft.com/office/drawing/2014/main" xmlns="" id="{00000000-0008-0000-2100-00002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5" name="226 CuadroTexto">
          <a:extLst>
            <a:ext uri="{FF2B5EF4-FFF2-40B4-BE49-F238E27FC236}">
              <a16:creationId xmlns:a16="http://schemas.microsoft.com/office/drawing/2014/main" xmlns="" id="{00000000-0008-0000-2100-00002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6" name="227 CuadroTexto">
          <a:extLst>
            <a:ext uri="{FF2B5EF4-FFF2-40B4-BE49-F238E27FC236}">
              <a16:creationId xmlns:a16="http://schemas.microsoft.com/office/drawing/2014/main" xmlns="" id="{00000000-0008-0000-2100-00002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7" name="228 CuadroTexto">
          <a:extLst>
            <a:ext uri="{FF2B5EF4-FFF2-40B4-BE49-F238E27FC236}">
              <a16:creationId xmlns:a16="http://schemas.microsoft.com/office/drawing/2014/main" xmlns="" id="{00000000-0008-0000-2100-00002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8" name="229 CuadroTexto">
          <a:extLst>
            <a:ext uri="{FF2B5EF4-FFF2-40B4-BE49-F238E27FC236}">
              <a16:creationId xmlns:a16="http://schemas.microsoft.com/office/drawing/2014/main" xmlns="" id="{00000000-0008-0000-2100-00002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9" name="230 CuadroTexto">
          <a:extLst>
            <a:ext uri="{FF2B5EF4-FFF2-40B4-BE49-F238E27FC236}">
              <a16:creationId xmlns:a16="http://schemas.microsoft.com/office/drawing/2014/main" xmlns="" id="{00000000-0008-0000-2100-00002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0" name="231 CuadroTexto">
          <a:extLst>
            <a:ext uri="{FF2B5EF4-FFF2-40B4-BE49-F238E27FC236}">
              <a16:creationId xmlns:a16="http://schemas.microsoft.com/office/drawing/2014/main" xmlns="" id="{00000000-0008-0000-2100-00003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1" name="232 CuadroTexto">
          <a:extLst>
            <a:ext uri="{FF2B5EF4-FFF2-40B4-BE49-F238E27FC236}">
              <a16:creationId xmlns:a16="http://schemas.microsoft.com/office/drawing/2014/main" xmlns="" id="{00000000-0008-0000-2100-00003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2" name="233 CuadroTexto">
          <a:extLst>
            <a:ext uri="{FF2B5EF4-FFF2-40B4-BE49-F238E27FC236}">
              <a16:creationId xmlns:a16="http://schemas.microsoft.com/office/drawing/2014/main" xmlns="" id="{00000000-0008-0000-2100-00003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3" name="234 CuadroTexto">
          <a:extLst>
            <a:ext uri="{FF2B5EF4-FFF2-40B4-BE49-F238E27FC236}">
              <a16:creationId xmlns:a16="http://schemas.microsoft.com/office/drawing/2014/main" xmlns="" id="{00000000-0008-0000-2100-00003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4" name="235 CuadroTexto">
          <a:extLst>
            <a:ext uri="{FF2B5EF4-FFF2-40B4-BE49-F238E27FC236}">
              <a16:creationId xmlns:a16="http://schemas.microsoft.com/office/drawing/2014/main" xmlns="" id="{00000000-0008-0000-2100-00003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5" name="236 CuadroTexto">
          <a:extLst>
            <a:ext uri="{FF2B5EF4-FFF2-40B4-BE49-F238E27FC236}">
              <a16:creationId xmlns:a16="http://schemas.microsoft.com/office/drawing/2014/main" xmlns="" id="{00000000-0008-0000-2100-00003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6" name="237 CuadroTexto">
          <a:extLst>
            <a:ext uri="{FF2B5EF4-FFF2-40B4-BE49-F238E27FC236}">
              <a16:creationId xmlns:a16="http://schemas.microsoft.com/office/drawing/2014/main" xmlns="" id="{00000000-0008-0000-2100-00003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7" name="238 CuadroTexto">
          <a:extLst>
            <a:ext uri="{FF2B5EF4-FFF2-40B4-BE49-F238E27FC236}">
              <a16:creationId xmlns:a16="http://schemas.microsoft.com/office/drawing/2014/main" xmlns="" id="{00000000-0008-0000-2100-00003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8" name="239 CuadroTexto">
          <a:extLst>
            <a:ext uri="{FF2B5EF4-FFF2-40B4-BE49-F238E27FC236}">
              <a16:creationId xmlns:a16="http://schemas.microsoft.com/office/drawing/2014/main" xmlns="" id="{00000000-0008-0000-2100-00003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9" name="240 CuadroTexto">
          <a:extLst>
            <a:ext uri="{FF2B5EF4-FFF2-40B4-BE49-F238E27FC236}">
              <a16:creationId xmlns:a16="http://schemas.microsoft.com/office/drawing/2014/main" xmlns="" id="{00000000-0008-0000-2100-00003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0" name="241 CuadroTexto">
          <a:extLst>
            <a:ext uri="{FF2B5EF4-FFF2-40B4-BE49-F238E27FC236}">
              <a16:creationId xmlns:a16="http://schemas.microsoft.com/office/drawing/2014/main" xmlns="" id="{00000000-0008-0000-2100-00003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1" name="242 CuadroTexto">
          <a:extLst>
            <a:ext uri="{FF2B5EF4-FFF2-40B4-BE49-F238E27FC236}">
              <a16:creationId xmlns:a16="http://schemas.microsoft.com/office/drawing/2014/main" xmlns="" id="{00000000-0008-0000-2100-00003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2" name="243 CuadroTexto">
          <a:extLst>
            <a:ext uri="{FF2B5EF4-FFF2-40B4-BE49-F238E27FC236}">
              <a16:creationId xmlns:a16="http://schemas.microsoft.com/office/drawing/2014/main" xmlns="" id="{00000000-0008-0000-2100-00003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3" name="244 CuadroTexto">
          <a:extLst>
            <a:ext uri="{FF2B5EF4-FFF2-40B4-BE49-F238E27FC236}">
              <a16:creationId xmlns:a16="http://schemas.microsoft.com/office/drawing/2014/main" xmlns="" id="{00000000-0008-0000-2100-00003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4" name="245 CuadroTexto">
          <a:extLst>
            <a:ext uri="{FF2B5EF4-FFF2-40B4-BE49-F238E27FC236}">
              <a16:creationId xmlns:a16="http://schemas.microsoft.com/office/drawing/2014/main" xmlns="" id="{00000000-0008-0000-2100-00003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5" name="246 CuadroTexto">
          <a:extLst>
            <a:ext uri="{FF2B5EF4-FFF2-40B4-BE49-F238E27FC236}">
              <a16:creationId xmlns:a16="http://schemas.microsoft.com/office/drawing/2014/main" xmlns="" id="{00000000-0008-0000-2100-00003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6" name="247 CuadroTexto">
          <a:extLst>
            <a:ext uri="{FF2B5EF4-FFF2-40B4-BE49-F238E27FC236}">
              <a16:creationId xmlns:a16="http://schemas.microsoft.com/office/drawing/2014/main" xmlns="" id="{00000000-0008-0000-2100-00004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7" name="248 CuadroTexto">
          <a:extLst>
            <a:ext uri="{FF2B5EF4-FFF2-40B4-BE49-F238E27FC236}">
              <a16:creationId xmlns:a16="http://schemas.microsoft.com/office/drawing/2014/main" xmlns="" id="{00000000-0008-0000-2100-00004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8" name="249 CuadroTexto">
          <a:extLst>
            <a:ext uri="{FF2B5EF4-FFF2-40B4-BE49-F238E27FC236}">
              <a16:creationId xmlns:a16="http://schemas.microsoft.com/office/drawing/2014/main" xmlns="" id="{00000000-0008-0000-2100-00004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9" name="250 CuadroTexto">
          <a:extLst>
            <a:ext uri="{FF2B5EF4-FFF2-40B4-BE49-F238E27FC236}">
              <a16:creationId xmlns:a16="http://schemas.microsoft.com/office/drawing/2014/main" xmlns="" id="{00000000-0008-0000-2100-00004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0" name="251 CuadroTexto">
          <a:extLst>
            <a:ext uri="{FF2B5EF4-FFF2-40B4-BE49-F238E27FC236}">
              <a16:creationId xmlns:a16="http://schemas.microsoft.com/office/drawing/2014/main" xmlns="" id="{00000000-0008-0000-2100-00004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1" name="252 CuadroTexto">
          <a:extLst>
            <a:ext uri="{FF2B5EF4-FFF2-40B4-BE49-F238E27FC236}">
              <a16:creationId xmlns:a16="http://schemas.microsoft.com/office/drawing/2014/main" xmlns="" id="{00000000-0008-0000-2100-00004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2" name="253 CuadroTexto">
          <a:extLst>
            <a:ext uri="{FF2B5EF4-FFF2-40B4-BE49-F238E27FC236}">
              <a16:creationId xmlns:a16="http://schemas.microsoft.com/office/drawing/2014/main" xmlns="" id="{00000000-0008-0000-2100-00004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3" name="254 CuadroTexto">
          <a:extLst>
            <a:ext uri="{FF2B5EF4-FFF2-40B4-BE49-F238E27FC236}">
              <a16:creationId xmlns:a16="http://schemas.microsoft.com/office/drawing/2014/main" xmlns="" id="{00000000-0008-0000-2100-00004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4" name="255 CuadroTexto">
          <a:extLst>
            <a:ext uri="{FF2B5EF4-FFF2-40B4-BE49-F238E27FC236}">
              <a16:creationId xmlns:a16="http://schemas.microsoft.com/office/drawing/2014/main" xmlns="" id="{00000000-0008-0000-2100-00004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5" name="256 CuadroTexto">
          <a:extLst>
            <a:ext uri="{FF2B5EF4-FFF2-40B4-BE49-F238E27FC236}">
              <a16:creationId xmlns:a16="http://schemas.microsoft.com/office/drawing/2014/main" xmlns="" id="{00000000-0008-0000-2100-00004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6" name="257 CuadroTexto">
          <a:extLst>
            <a:ext uri="{FF2B5EF4-FFF2-40B4-BE49-F238E27FC236}">
              <a16:creationId xmlns:a16="http://schemas.microsoft.com/office/drawing/2014/main" xmlns="" id="{00000000-0008-0000-2100-00004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7" name="258 CuadroTexto">
          <a:extLst>
            <a:ext uri="{FF2B5EF4-FFF2-40B4-BE49-F238E27FC236}">
              <a16:creationId xmlns:a16="http://schemas.microsoft.com/office/drawing/2014/main" xmlns="" id="{00000000-0008-0000-2100-00004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8" name="259 CuadroTexto">
          <a:extLst>
            <a:ext uri="{FF2B5EF4-FFF2-40B4-BE49-F238E27FC236}">
              <a16:creationId xmlns:a16="http://schemas.microsoft.com/office/drawing/2014/main" xmlns="" id="{00000000-0008-0000-2100-00004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9" name="260 CuadroTexto">
          <a:extLst>
            <a:ext uri="{FF2B5EF4-FFF2-40B4-BE49-F238E27FC236}">
              <a16:creationId xmlns:a16="http://schemas.microsoft.com/office/drawing/2014/main" xmlns="" id="{00000000-0008-0000-2100-00004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0" name="261 CuadroTexto">
          <a:extLst>
            <a:ext uri="{FF2B5EF4-FFF2-40B4-BE49-F238E27FC236}">
              <a16:creationId xmlns:a16="http://schemas.microsoft.com/office/drawing/2014/main" xmlns="" id="{00000000-0008-0000-2100-00004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1" name="262 CuadroTexto">
          <a:extLst>
            <a:ext uri="{FF2B5EF4-FFF2-40B4-BE49-F238E27FC236}">
              <a16:creationId xmlns:a16="http://schemas.microsoft.com/office/drawing/2014/main" xmlns="" id="{00000000-0008-0000-2100-00004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2" name="263 CuadroTexto">
          <a:extLst>
            <a:ext uri="{FF2B5EF4-FFF2-40B4-BE49-F238E27FC236}">
              <a16:creationId xmlns:a16="http://schemas.microsoft.com/office/drawing/2014/main" xmlns="" id="{00000000-0008-0000-2100-00005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3" name="264 CuadroTexto">
          <a:extLst>
            <a:ext uri="{FF2B5EF4-FFF2-40B4-BE49-F238E27FC236}">
              <a16:creationId xmlns:a16="http://schemas.microsoft.com/office/drawing/2014/main" xmlns="" id="{00000000-0008-0000-2100-00005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4" name="265 CuadroTexto">
          <a:extLst>
            <a:ext uri="{FF2B5EF4-FFF2-40B4-BE49-F238E27FC236}">
              <a16:creationId xmlns:a16="http://schemas.microsoft.com/office/drawing/2014/main" xmlns="" id="{00000000-0008-0000-2100-00005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5" name="266 CuadroTexto">
          <a:extLst>
            <a:ext uri="{FF2B5EF4-FFF2-40B4-BE49-F238E27FC236}">
              <a16:creationId xmlns:a16="http://schemas.microsoft.com/office/drawing/2014/main" xmlns="" id="{00000000-0008-0000-2100-00005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6" name="267 CuadroTexto">
          <a:extLst>
            <a:ext uri="{FF2B5EF4-FFF2-40B4-BE49-F238E27FC236}">
              <a16:creationId xmlns:a16="http://schemas.microsoft.com/office/drawing/2014/main" xmlns="" id="{00000000-0008-0000-2100-00005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7" name="268 CuadroTexto">
          <a:extLst>
            <a:ext uri="{FF2B5EF4-FFF2-40B4-BE49-F238E27FC236}">
              <a16:creationId xmlns:a16="http://schemas.microsoft.com/office/drawing/2014/main" xmlns="" id="{00000000-0008-0000-2100-00005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8" name="269 CuadroTexto">
          <a:extLst>
            <a:ext uri="{FF2B5EF4-FFF2-40B4-BE49-F238E27FC236}">
              <a16:creationId xmlns:a16="http://schemas.microsoft.com/office/drawing/2014/main" xmlns="" id="{00000000-0008-0000-2100-00005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9" name="270 CuadroTexto">
          <a:extLst>
            <a:ext uri="{FF2B5EF4-FFF2-40B4-BE49-F238E27FC236}">
              <a16:creationId xmlns:a16="http://schemas.microsoft.com/office/drawing/2014/main" xmlns="" id="{00000000-0008-0000-2100-00005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0" name="271 CuadroTexto">
          <a:extLst>
            <a:ext uri="{FF2B5EF4-FFF2-40B4-BE49-F238E27FC236}">
              <a16:creationId xmlns:a16="http://schemas.microsoft.com/office/drawing/2014/main" xmlns="" id="{00000000-0008-0000-2100-00005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1" name="272 CuadroTexto">
          <a:extLst>
            <a:ext uri="{FF2B5EF4-FFF2-40B4-BE49-F238E27FC236}">
              <a16:creationId xmlns:a16="http://schemas.microsoft.com/office/drawing/2014/main" xmlns="" id="{00000000-0008-0000-2100-00005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2" name="273 CuadroTexto">
          <a:extLst>
            <a:ext uri="{FF2B5EF4-FFF2-40B4-BE49-F238E27FC236}">
              <a16:creationId xmlns:a16="http://schemas.microsoft.com/office/drawing/2014/main" xmlns="" id="{00000000-0008-0000-2100-00005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3" name="274 CuadroTexto">
          <a:extLst>
            <a:ext uri="{FF2B5EF4-FFF2-40B4-BE49-F238E27FC236}">
              <a16:creationId xmlns:a16="http://schemas.microsoft.com/office/drawing/2014/main" xmlns="" id="{00000000-0008-0000-2100-00005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4" name="275 CuadroTexto">
          <a:extLst>
            <a:ext uri="{FF2B5EF4-FFF2-40B4-BE49-F238E27FC236}">
              <a16:creationId xmlns:a16="http://schemas.microsoft.com/office/drawing/2014/main" xmlns="" id="{00000000-0008-0000-2100-00005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5" name="276 CuadroTexto">
          <a:extLst>
            <a:ext uri="{FF2B5EF4-FFF2-40B4-BE49-F238E27FC236}">
              <a16:creationId xmlns:a16="http://schemas.microsoft.com/office/drawing/2014/main" xmlns="" id="{00000000-0008-0000-2100-00005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6" name="277 CuadroTexto">
          <a:extLst>
            <a:ext uri="{FF2B5EF4-FFF2-40B4-BE49-F238E27FC236}">
              <a16:creationId xmlns:a16="http://schemas.microsoft.com/office/drawing/2014/main" xmlns="" id="{00000000-0008-0000-2100-00005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7" name="278 CuadroTexto">
          <a:extLst>
            <a:ext uri="{FF2B5EF4-FFF2-40B4-BE49-F238E27FC236}">
              <a16:creationId xmlns:a16="http://schemas.microsoft.com/office/drawing/2014/main" xmlns="" id="{00000000-0008-0000-2100-00005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8" name="279 CuadroTexto">
          <a:extLst>
            <a:ext uri="{FF2B5EF4-FFF2-40B4-BE49-F238E27FC236}">
              <a16:creationId xmlns:a16="http://schemas.microsoft.com/office/drawing/2014/main" xmlns="" id="{00000000-0008-0000-2100-00006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9" name="280 CuadroTexto">
          <a:extLst>
            <a:ext uri="{FF2B5EF4-FFF2-40B4-BE49-F238E27FC236}">
              <a16:creationId xmlns:a16="http://schemas.microsoft.com/office/drawing/2014/main" xmlns="" id="{00000000-0008-0000-2100-00006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0" name="281 CuadroTexto">
          <a:extLst>
            <a:ext uri="{FF2B5EF4-FFF2-40B4-BE49-F238E27FC236}">
              <a16:creationId xmlns:a16="http://schemas.microsoft.com/office/drawing/2014/main" xmlns="" id="{00000000-0008-0000-2100-00006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1" name="282 CuadroTexto">
          <a:extLst>
            <a:ext uri="{FF2B5EF4-FFF2-40B4-BE49-F238E27FC236}">
              <a16:creationId xmlns:a16="http://schemas.microsoft.com/office/drawing/2014/main" xmlns="" id="{00000000-0008-0000-2100-00006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2" name="283 CuadroTexto">
          <a:extLst>
            <a:ext uri="{FF2B5EF4-FFF2-40B4-BE49-F238E27FC236}">
              <a16:creationId xmlns:a16="http://schemas.microsoft.com/office/drawing/2014/main" xmlns="" id="{00000000-0008-0000-2100-00006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3" name="284 CuadroTexto">
          <a:extLst>
            <a:ext uri="{FF2B5EF4-FFF2-40B4-BE49-F238E27FC236}">
              <a16:creationId xmlns:a16="http://schemas.microsoft.com/office/drawing/2014/main" xmlns="" id="{00000000-0008-0000-2100-00006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4" name="285 CuadroTexto">
          <a:extLst>
            <a:ext uri="{FF2B5EF4-FFF2-40B4-BE49-F238E27FC236}">
              <a16:creationId xmlns:a16="http://schemas.microsoft.com/office/drawing/2014/main" xmlns="" id="{00000000-0008-0000-2100-00006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5" name="286 CuadroTexto">
          <a:extLst>
            <a:ext uri="{FF2B5EF4-FFF2-40B4-BE49-F238E27FC236}">
              <a16:creationId xmlns:a16="http://schemas.microsoft.com/office/drawing/2014/main" xmlns="" id="{00000000-0008-0000-2100-00006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6" name="287 CuadroTexto">
          <a:extLst>
            <a:ext uri="{FF2B5EF4-FFF2-40B4-BE49-F238E27FC236}">
              <a16:creationId xmlns:a16="http://schemas.microsoft.com/office/drawing/2014/main" xmlns="" id="{00000000-0008-0000-2100-00006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7" name="288 CuadroTexto">
          <a:extLst>
            <a:ext uri="{FF2B5EF4-FFF2-40B4-BE49-F238E27FC236}">
              <a16:creationId xmlns:a16="http://schemas.microsoft.com/office/drawing/2014/main" xmlns="" id="{00000000-0008-0000-2100-00006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8" name="289 CuadroTexto">
          <a:extLst>
            <a:ext uri="{FF2B5EF4-FFF2-40B4-BE49-F238E27FC236}">
              <a16:creationId xmlns:a16="http://schemas.microsoft.com/office/drawing/2014/main" xmlns="" id="{00000000-0008-0000-2100-00006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9" name="290 CuadroTexto">
          <a:extLst>
            <a:ext uri="{FF2B5EF4-FFF2-40B4-BE49-F238E27FC236}">
              <a16:creationId xmlns:a16="http://schemas.microsoft.com/office/drawing/2014/main" xmlns="" id="{00000000-0008-0000-2100-00006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0" name="291 CuadroTexto">
          <a:extLst>
            <a:ext uri="{FF2B5EF4-FFF2-40B4-BE49-F238E27FC236}">
              <a16:creationId xmlns:a16="http://schemas.microsoft.com/office/drawing/2014/main" xmlns="" id="{00000000-0008-0000-2100-00006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1" name="292 CuadroTexto">
          <a:extLst>
            <a:ext uri="{FF2B5EF4-FFF2-40B4-BE49-F238E27FC236}">
              <a16:creationId xmlns:a16="http://schemas.microsoft.com/office/drawing/2014/main" xmlns="" id="{00000000-0008-0000-2100-00006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2" name="293 CuadroTexto">
          <a:extLst>
            <a:ext uri="{FF2B5EF4-FFF2-40B4-BE49-F238E27FC236}">
              <a16:creationId xmlns:a16="http://schemas.microsoft.com/office/drawing/2014/main" xmlns="" id="{00000000-0008-0000-2100-00006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3" name="294 CuadroTexto">
          <a:extLst>
            <a:ext uri="{FF2B5EF4-FFF2-40B4-BE49-F238E27FC236}">
              <a16:creationId xmlns:a16="http://schemas.microsoft.com/office/drawing/2014/main" xmlns="" id="{00000000-0008-0000-2100-00006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4" name="295 CuadroTexto">
          <a:extLst>
            <a:ext uri="{FF2B5EF4-FFF2-40B4-BE49-F238E27FC236}">
              <a16:creationId xmlns:a16="http://schemas.microsoft.com/office/drawing/2014/main" xmlns="" id="{00000000-0008-0000-2100-00007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5" name="296 CuadroTexto">
          <a:extLst>
            <a:ext uri="{FF2B5EF4-FFF2-40B4-BE49-F238E27FC236}">
              <a16:creationId xmlns:a16="http://schemas.microsoft.com/office/drawing/2014/main" xmlns="" id="{00000000-0008-0000-2100-00007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6" name="298 CuadroTexto">
          <a:extLst>
            <a:ext uri="{FF2B5EF4-FFF2-40B4-BE49-F238E27FC236}">
              <a16:creationId xmlns:a16="http://schemas.microsoft.com/office/drawing/2014/main" xmlns="" id="{00000000-0008-0000-2100-0000720C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7" name="299 CuadroTexto">
          <a:extLst>
            <a:ext uri="{FF2B5EF4-FFF2-40B4-BE49-F238E27FC236}">
              <a16:creationId xmlns:a16="http://schemas.microsoft.com/office/drawing/2014/main" xmlns="" id="{00000000-0008-0000-2100-0000730C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8" name="300 CuadroTexto">
          <a:extLst>
            <a:ext uri="{FF2B5EF4-FFF2-40B4-BE49-F238E27FC236}">
              <a16:creationId xmlns:a16="http://schemas.microsoft.com/office/drawing/2014/main" xmlns="" id="{00000000-0008-0000-2100-0000740C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9" name="301 CuadroTexto">
          <a:extLst>
            <a:ext uri="{FF2B5EF4-FFF2-40B4-BE49-F238E27FC236}">
              <a16:creationId xmlns:a16="http://schemas.microsoft.com/office/drawing/2014/main" xmlns="" id="{00000000-0008-0000-2100-0000750C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0" name="302 CuadroTexto">
          <a:extLst>
            <a:ext uri="{FF2B5EF4-FFF2-40B4-BE49-F238E27FC236}">
              <a16:creationId xmlns:a16="http://schemas.microsoft.com/office/drawing/2014/main" xmlns="" id="{00000000-0008-0000-2100-0000760C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1" name="303 CuadroTexto">
          <a:extLst>
            <a:ext uri="{FF2B5EF4-FFF2-40B4-BE49-F238E27FC236}">
              <a16:creationId xmlns:a16="http://schemas.microsoft.com/office/drawing/2014/main" xmlns="" id="{00000000-0008-0000-2100-0000770C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2" name="304 CuadroTexto">
          <a:extLst>
            <a:ext uri="{FF2B5EF4-FFF2-40B4-BE49-F238E27FC236}">
              <a16:creationId xmlns:a16="http://schemas.microsoft.com/office/drawing/2014/main" xmlns="" id="{00000000-0008-0000-2100-0000780C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3" name="305 CuadroTexto">
          <a:extLst>
            <a:ext uri="{FF2B5EF4-FFF2-40B4-BE49-F238E27FC236}">
              <a16:creationId xmlns:a16="http://schemas.microsoft.com/office/drawing/2014/main" xmlns="" id="{00000000-0008-0000-2100-0000790C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4" name="452 CuadroTexto">
          <a:extLst>
            <a:ext uri="{FF2B5EF4-FFF2-40B4-BE49-F238E27FC236}">
              <a16:creationId xmlns:a16="http://schemas.microsoft.com/office/drawing/2014/main" xmlns="" id="{00000000-0008-0000-2100-00007A0C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5" name="17 CuadroTexto">
          <a:extLst>
            <a:ext uri="{FF2B5EF4-FFF2-40B4-BE49-F238E27FC236}">
              <a16:creationId xmlns:a16="http://schemas.microsoft.com/office/drawing/2014/main" xmlns="" id="{00000000-0008-0000-2100-00007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6" name="90 CuadroTexto">
          <a:extLst>
            <a:ext uri="{FF2B5EF4-FFF2-40B4-BE49-F238E27FC236}">
              <a16:creationId xmlns:a16="http://schemas.microsoft.com/office/drawing/2014/main" xmlns="" id="{00000000-0008-0000-2100-00007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7" name="91 CuadroTexto">
          <a:extLst>
            <a:ext uri="{FF2B5EF4-FFF2-40B4-BE49-F238E27FC236}">
              <a16:creationId xmlns:a16="http://schemas.microsoft.com/office/drawing/2014/main" xmlns="" id="{00000000-0008-0000-2100-00007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8" name="92 CuadroTexto">
          <a:extLst>
            <a:ext uri="{FF2B5EF4-FFF2-40B4-BE49-F238E27FC236}">
              <a16:creationId xmlns:a16="http://schemas.microsoft.com/office/drawing/2014/main" xmlns="" id="{00000000-0008-0000-2100-00007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9" name="93 CuadroTexto">
          <a:extLst>
            <a:ext uri="{FF2B5EF4-FFF2-40B4-BE49-F238E27FC236}">
              <a16:creationId xmlns:a16="http://schemas.microsoft.com/office/drawing/2014/main" xmlns="" id="{00000000-0008-0000-2100-00007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0" name="94 CuadroTexto">
          <a:extLst>
            <a:ext uri="{FF2B5EF4-FFF2-40B4-BE49-F238E27FC236}">
              <a16:creationId xmlns:a16="http://schemas.microsoft.com/office/drawing/2014/main" xmlns="" id="{00000000-0008-0000-2100-00008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1" name="95 CuadroTexto">
          <a:extLst>
            <a:ext uri="{FF2B5EF4-FFF2-40B4-BE49-F238E27FC236}">
              <a16:creationId xmlns:a16="http://schemas.microsoft.com/office/drawing/2014/main" xmlns="" id="{00000000-0008-0000-2100-00008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2" name="96 CuadroTexto">
          <a:extLst>
            <a:ext uri="{FF2B5EF4-FFF2-40B4-BE49-F238E27FC236}">
              <a16:creationId xmlns:a16="http://schemas.microsoft.com/office/drawing/2014/main" xmlns="" id="{00000000-0008-0000-2100-00008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3" name="97 CuadroTexto">
          <a:extLst>
            <a:ext uri="{FF2B5EF4-FFF2-40B4-BE49-F238E27FC236}">
              <a16:creationId xmlns:a16="http://schemas.microsoft.com/office/drawing/2014/main" xmlns="" id="{00000000-0008-0000-2100-00008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4" name="98 CuadroTexto">
          <a:extLst>
            <a:ext uri="{FF2B5EF4-FFF2-40B4-BE49-F238E27FC236}">
              <a16:creationId xmlns:a16="http://schemas.microsoft.com/office/drawing/2014/main" xmlns="" id="{00000000-0008-0000-2100-00008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5" name="99 CuadroTexto">
          <a:extLst>
            <a:ext uri="{FF2B5EF4-FFF2-40B4-BE49-F238E27FC236}">
              <a16:creationId xmlns:a16="http://schemas.microsoft.com/office/drawing/2014/main" xmlns="" id="{00000000-0008-0000-2100-00008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6" name="100 CuadroTexto">
          <a:extLst>
            <a:ext uri="{FF2B5EF4-FFF2-40B4-BE49-F238E27FC236}">
              <a16:creationId xmlns:a16="http://schemas.microsoft.com/office/drawing/2014/main" xmlns="" id="{00000000-0008-0000-2100-00008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7" name="101 CuadroTexto">
          <a:extLst>
            <a:ext uri="{FF2B5EF4-FFF2-40B4-BE49-F238E27FC236}">
              <a16:creationId xmlns:a16="http://schemas.microsoft.com/office/drawing/2014/main" xmlns="" id="{00000000-0008-0000-2100-00008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8" name="118 CuadroTexto">
          <a:extLst>
            <a:ext uri="{FF2B5EF4-FFF2-40B4-BE49-F238E27FC236}">
              <a16:creationId xmlns:a16="http://schemas.microsoft.com/office/drawing/2014/main" xmlns="" id="{00000000-0008-0000-2100-00008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9" name="119 CuadroTexto">
          <a:extLst>
            <a:ext uri="{FF2B5EF4-FFF2-40B4-BE49-F238E27FC236}">
              <a16:creationId xmlns:a16="http://schemas.microsoft.com/office/drawing/2014/main" xmlns="" id="{00000000-0008-0000-2100-00008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0" name="120 CuadroTexto">
          <a:extLst>
            <a:ext uri="{FF2B5EF4-FFF2-40B4-BE49-F238E27FC236}">
              <a16:creationId xmlns:a16="http://schemas.microsoft.com/office/drawing/2014/main" xmlns="" id="{00000000-0008-0000-2100-00008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1" name="121 CuadroTexto">
          <a:extLst>
            <a:ext uri="{FF2B5EF4-FFF2-40B4-BE49-F238E27FC236}">
              <a16:creationId xmlns:a16="http://schemas.microsoft.com/office/drawing/2014/main" xmlns="" id="{00000000-0008-0000-2100-00008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2" name="122 CuadroTexto">
          <a:extLst>
            <a:ext uri="{FF2B5EF4-FFF2-40B4-BE49-F238E27FC236}">
              <a16:creationId xmlns:a16="http://schemas.microsoft.com/office/drawing/2014/main" xmlns="" id="{00000000-0008-0000-2100-00008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3" name="123 CuadroTexto">
          <a:extLst>
            <a:ext uri="{FF2B5EF4-FFF2-40B4-BE49-F238E27FC236}">
              <a16:creationId xmlns:a16="http://schemas.microsoft.com/office/drawing/2014/main" xmlns="" id="{00000000-0008-0000-2100-00008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4" name="124 CuadroTexto">
          <a:extLst>
            <a:ext uri="{FF2B5EF4-FFF2-40B4-BE49-F238E27FC236}">
              <a16:creationId xmlns:a16="http://schemas.microsoft.com/office/drawing/2014/main" xmlns="" id="{00000000-0008-0000-2100-00008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5" name="125 CuadroTexto">
          <a:extLst>
            <a:ext uri="{FF2B5EF4-FFF2-40B4-BE49-F238E27FC236}">
              <a16:creationId xmlns:a16="http://schemas.microsoft.com/office/drawing/2014/main" xmlns="" id="{00000000-0008-0000-2100-00008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6" name="143 CuadroTexto">
          <a:extLst>
            <a:ext uri="{FF2B5EF4-FFF2-40B4-BE49-F238E27FC236}">
              <a16:creationId xmlns:a16="http://schemas.microsoft.com/office/drawing/2014/main" xmlns="" id="{00000000-0008-0000-2100-00009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7" name="144 CuadroTexto">
          <a:extLst>
            <a:ext uri="{FF2B5EF4-FFF2-40B4-BE49-F238E27FC236}">
              <a16:creationId xmlns:a16="http://schemas.microsoft.com/office/drawing/2014/main" xmlns="" id="{00000000-0008-0000-2100-00009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8" name="145 CuadroTexto">
          <a:extLst>
            <a:ext uri="{FF2B5EF4-FFF2-40B4-BE49-F238E27FC236}">
              <a16:creationId xmlns:a16="http://schemas.microsoft.com/office/drawing/2014/main" xmlns="" id="{00000000-0008-0000-2100-00009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9" name="146 CuadroTexto">
          <a:extLst>
            <a:ext uri="{FF2B5EF4-FFF2-40B4-BE49-F238E27FC236}">
              <a16:creationId xmlns:a16="http://schemas.microsoft.com/office/drawing/2014/main" xmlns="" id="{00000000-0008-0000-2100-00009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0" name="147 CuadroTexto">
          <a:extLst>
            <a:ext uri="{FF2B5EF4-FFF2-40B4-BE49-F238E27FC236}">
              <a16:creationId xmlns:a16="http://schemas.microsoft.com/office/drawing/2014/main" xmlns="" id="{00000000-0008-0000-2100-00009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1" name="148 CuadroTexto">
          <a:extLst>
            <a:ext uri="{FF2B5EF4-FFF2-40B4-BE49-F238E27FC236}">
              <a16:creationId xmlns:a16="http://schemas.microsoft.com/office/drawing/2014/main" xmlns="" id="{00000000-0008-0000-2100-00009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2" name="149 CuadroTexto">
          <a:extLst>
            <a:ext uri="{FF2B5EF4-FFF2-40B4-BE49-F238E27FC236}">
              <a16:creationId xmlns:a16="http://schemas.microsoft.com/office/drawing/2014/main" xmlns="" id="{00000000-0008-0000-2100-00009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3" name="150 CuadroTexto">
          <a:extLst>
            <a:ext uri="{FF2B5EF4-FFF2-40B4-BE49-F238E27FC236}">
              <a16:creationId xmlns:a16="http://schemas.microsoft.com/office/drawing/2014/main" xmlns="" id="{00000000-0008-0000-2100-00009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4" name="151 CuadroTexto">
          <a:extLst>
            <a:ext uri="{FF2B5EF4-FFF2-40B4-BE49-F238E27FC236}">
              <a16:creationId xmlns:a16="http://schemas.microsoft.com/office/drawing/2014/main" xmlns="" id="{00000000-0008-0000-2100-00009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5" name="152 CuadroTexto">
          <a:extLst>
            <a:ext uri="{FF2B5EF4-FFF2-40B4-BE49-F238E27FC236}">
              <a16:creationId xmlns:a16="http://schemas.microsoft.com/office/drawing/2014/main" xmlns="" id="{00000000-0008-0000-2100-00009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6" name="153 CuadroTexto">
          <a:extLst>
            <a:ext uri="{FF2B5EF4-FFF2-40B4-BE49-F238E27FC236}">
              <a16:creationId xmlns:a16="http://schemas.microsoft.com/office/drawing/2014/main" xmlns="" id="{00000000-0008-0000-2100-00009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7" name="154 CuadroTexto">
          <a:extLst>
            <a:ext uri="{FF2B5EF4-FFF2-40B4-BE49-F238E27FC236}">
              <a16:creationId xmlns:a16="http://schemas.microsoft.com/office/drawing/2014/main" xmlns="" id="{00000000-0008-0000-2100-00009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8" name="155 CuadroTexto">
          <a:extLst>
            <a:ext uri="{FF2B5EF4-FFF2-40B4-BE49-F238E27FC236}">
              <a16:creationId xmlns:a16="http://schemas.microsoft.com/office/drawing/2014/main" xmlns="" id="{00000000-0008-0000-2100-00009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9" name="156 CuadroTexto">
          <a:extLst>
            <a:ext uri="{FF2B5EF4-FFF2-40B4-BE49-F238E27FC236}">
              <a16:creationId xmlns:a16="http://schemas.microsoft.com/office/drawing/2014/main" xmlns="" id="{00000000-0008-0000-2100-00009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0" name="157 CuadroTexto">
          <a:extLst>
            <a:ext uri="{FF2B5EF4-FFF2-40B4-BE49-F238E27FC236}">
              <a16:creationId xmlns:a16="http://schemas.microsoft.com/office/drawing/2014/main" xmlns="" id="{00000000-0008-0000-2100-00009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1" name="158 CuadroTexto">
          <a:extLst>
            <a:ext uri="{FF2B5EF4-FFF2-40B4-BE49-F238E27FC236}">
              <a16:creationId xmlns:a16="http://schemas.microsoft.com/office/drawing/2014/main" xmlns="" id="{00000000-0008-0000-2100-00009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2" name="159 CuadroTexto">
          <a:extLst>
            <a:ext uri="{FF2B5EF4-FFF2-40B4-BE49-F238E27FC236}">
              <a16:creationId xmlns:a16="http://schemas.microsoft.com/office/drawing/2014/main" xmlns="" id="{00000000-0008-0000-2100-0000A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3" name="160 CuadroTexto">
          <a:extLst>
            <a:ext uri="{FF2B5EF4-FFF2-40B4-BE49-F238E27FC236}">
              <a16:creationId xmlns:a16="http://schemas.microsoft.com/office/drawing/2014/main" xmlns="" id="{00000000-0008-0000-2100-0000A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4" name="161 CuadroTexto">
          <a:extLst>
            <a:ext uri="{FF2B5EF4-FFF2-40B4-BE49-F238E27FC236}">
              <a16:creationId xmlns:a16="http://schemas.microsoft.com/office/drawing/2014/main" xmlns="" id="{00000000-0008-0000-2100-0000A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5" name="162 CuadroTexto">
          <a:extLst>
            <a:ext uri="{FF2B5EF4-FFF2-40B4-BE49-F238E27FC236}">
              <a16:creationId xmlns:a16="http://schemas.microsoft.com/office/drawing/2014/main" xmlns="" id="{00000000-0008-0000-2100-0000A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6" name="163 CuadroTexto">
          <a:extLst>
            <a:ext uri="{FF2B5EF4-FFF2-40B4-BE49-F238E27FC236}">
              <a16:creationId xmlns:a16="http://schemas.microsoft.com/office/drawing/2014/main" xmlns="" id="{00000000-0008-0000-2100-0000A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7" name="164 CuadroTexto">
          <a:extLst>
            <a:ext uri="{FF2B5EF4-FFF2-40B4-BE49-F238E27FC236}">
              <a16:creationId xmlns:a16="http://schemas.microsoft.com/office/drawing/2014/main" xmlns="" id="{00000000-0008-0000-2100-0000A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8" name="165 CuadroTexto">
          <a:extLst>
            <a:ext uri="{FF2B5EF4-FFF2-40B4-BE49-F238E27FC236}">
              <a16:creationId xmlns:a16="http://schemas.microsoft.com/office/drawing/2014/main" xmlns="" id="{00000000-0008-0000-2100-0000A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9" name="166 CuadroTexto">
          <a:extLst>
            <a:ext uri="{FF2B5EF4-FFF2-40B4-BE49-F238E27FC236}">
              <a16:creationId xmlns:a16="http://schemas.microsoft.com/office/drawing/2014/main" xmlns="" id="{00000000-0008-0000-2100-0000A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0" name="167 CuadroTexto">
          <a:extLst>
            <a:ext uri="{FF2B5EF4-FFF2-40B4-BE49-F238E27FC236}">
              <a16:creationId xmlns:a16="http://schemas.microsoft.com/office/drawing/2014/main" xmlns="" id="{00000000-0008-0000-2100-0000A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1" name="168 CuadroTexto">
          <a:extLst>
            <a:ext uri="{FF2B5EF4-FFF2-40B4-BE49-F238E27FC236}">
              <a16:creationId xmlns:a16="http://schemas.microsoft.com/office/drawing/2014/main" xmlns="" id="{00000000-0008-0000-2100-0000A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2" name="169 CuadroTexto">
          <a:extLst>
            <a:ext uri="{FF2B5EF4-FFF2-40B4-BE49-F238E27FC236}">
              <a16:creationId xmlns:a16="http://schemas.microsoft.com/office/drawing/2014/main" xmlns="" id="{00000000-0008-0000-2100-0000A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3" name="170 CuadroTexto">
          <a:extLst>
            <a:ext uri="{FF2B5EF4-FFF2-40B4-BE49-F238E27FC236}">
              <a16:creationId xmlns:a16="http://schemas.microsoft.com/office/drawing/2014/main" xmlns="" id="{00000000-0008-0000-2100-0000A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4" name="171 CuadroTexto">
          <a:extLst>
            <a:ext uri="{FF2B5EF4-FFF2-40B4-BE49-F238E27FC236}">
              <a16:creationId xmlns:a16="http://schemas.microsoft.com/office/drawing/2014/main" xmlns="" id="{00000000-0008-0000-2100-0000A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5" name="172 CuadroTexto">
          <a:extLst>
            <a:ext uri="{FF2B5EF4-FFF2-40B4-BE49-F238E27FC236}">
              <a16:creationId xmlns:a16="http://schemas.microsoft.com/office/drawing/2014/main" xmlns="" id="{00000000-0008-0000-2100-0000A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6" name="173 CuadroTexto">
          <a:extLst>
            <a:ext uri="{FF2B5EF4-FFF2-40B4-BE49-F238E27FC236}">
              <a16:creationId xmlns:a16="http://schemas.microsoft.com/office/drawing/2014/main" xmlns="" id="{00000000-0008-0000-2100-0000A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7" name="174 CuadroTexto">
          <a:extLst>
            <a:ext uri="{FF2B5EF4-FFF2-40B4-BE49-F238E27FC236}">
              <a16:creationId xmlns:a16="http://schemas.microsoft.com/office/drawing/2014/main" xmlns="" id="{00000000-0008-0000-2100-0000A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8" name="175 CuadroTexto">
          <a:extLst>
            <a:ext uri="{FF2B5EF4-FFF2-40B4-BE49-F238E27FC236}">
              <a16:creationId xmlns:a16="http://schemas.microsoft.com/office/drawing/2014/main" xmlns="" id="{00000000-0008-0000-2100-0000B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9" name="176 CuadroTexto">
          <a:extLst>
            <a:ext uri="{FF2B5EF4-FFF2-40B4-BE49-F238E27FC236}">
              <a16:creationId xmlns:a16="http://schemas.microsoft.com/office/drawing/2014/main" xmlns="" id="{00000000-0008-0000-2100-0000B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0" name="177 CuadroTexto">
          <a:extLst>
            <a:ext uri="{FF2B5EF4-FFF2-40B4-BE49-F238E27FC236}">
              <a16:creationId xmlns:a16="http://schemas.microsoft.com/office/drawing/2014/main" xmlns="" id="{00000000-0008-0000-2100-0000B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1" name="178 CuadroTexto">
          <a:extLst>
            <a:ext uri="{FF2B5EF4-FFF2-40B4-BE49-F238E27FC236}">
              <a16:creationId xmlns:a16="http://schemas.microsoft.com/office/drawing/2014/main" xmlns="" id="{00000000-0008-0000-2100-0000B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2" name="179 CuadroTexto">
          <a:extLst>
            <a:ext uri="{FF2B5EF4-FFF2-40B4-BE49-F238E27FC236}">
              <a16:creationId xmlns:a16="http://schemas.microsoft.com/office/drawing/2014/main" xmlns="" id="{00000000-0008-0000-2100-0000B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3" name="180 CuadroTexto">
          <a:extLst>
            <a:ext uri="{FF2B5EF4-FFF2-40B4-BE49-F238E27FC236}">
              <a16:creationId xmlns:a16="http://schemas.microsoft.com/office/drawing/2014/main" xmlns="" id="{00000000-0008-0000-2100-0000B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4" name="181 CuadroTexto">
          <a:extLst>
            <a:ext uri="{FF2B5EF4-FFF2-40B4-BE49-F238E27FC236}">
              <a16:creationId xmlns:a16="http://schemas.microsoft.com/office/drawing/2014/main" xmlns="" id="{00000000-0008-0000-2100-0000B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5" name="182 CuadroTexto">
          <a:extLst>
            <a:ext uri="{FF2B5EF4-FFF2-40B4-BE49-F238E27FC236}">
              <a16:creationId xmlns:a16="http://schemas.microsoft.com/office/drawing/2014/main" xmlns="" id="{00000000-0008-0000-2100-0000B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6" name="183 CuadroTexto">
          <a:extLst>
            <a:ext uri="{FF2B5EF4-FFF2-40B4-BE49-F238E27FC236}">
              <a16:creationId xmlns:a16="http://schemas.microsoft.com/office/drawing/2014/main" xmlns="" id="{00000000-0008-0000-2100-0000B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7" name="184 CuadroTexto">
          <a:extLst>
            <a:ext uri="{FF2B5EF4-FFF2-40B4-BE49-F238E27FC236}">
              <a16:creationId xmlns:a16="http://schemas.microsoft.com/office/drawing/2014/main" xmlns="" id="{00000000-0008-0000-2100-0000B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8" name="185 CuadroTexto">
          <a:extLst>
            <a:ext uri="{FF2B5EF4-FFF2-40B4-BE49-F238E27FC236}">
              <a16:creationId xmlns:a16="http://schemas.microsoft.com/office/drawing/2014/main" xmlns="" id="{00000000-0008-0000-2100-0000B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9" name="186 CuadroTexto">
          <a:extLst>
            <a:ext uri="{FF2B5EF4-FFF2-40B4-BE49-F238E27FC236}">
              <a16:creationId xmlns:a16="http://schemas.microsoft.com/office/drawing/2014/main" xmlns="" id="{00000000-0008-0000-2100-0000B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0" name="187 CuadroTexto">
          <a:extLst>
            <a:ext uri="{FF2B5EF4-FFF2-40B4-BE49-F238E27FC236}">
              <a16:creationId xmlns:a16="http://schemas.microsoft.com/office/drawing/2014/main" xmlns="" id="{00000000-0008-0000-2100-0000B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1" name="188 CuadroTexto">
          <a:extLst>
            <a:ext uri="{FF2B5EF4-FFF2-40B4-BE49-F238E27FC236}">
              <a16:creationId xmlns:a16="http://schemas.microsoft.com/office/drawing/2014/main" xmlns="" id="{00000000-0008-0000-2100-0000B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2" name="189 CuadroTexto">
          <a:extLst>
            <a:ext uri="{FF2B5EF4-FFF2-40B4-BE49-F238E27FC236}">
              <a16:creationId xmlns:a16="http://schemas.microsoft.com/office/drawing/2014/main" xmlns="" id="{00000000-0008-0000-2100-0000B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3" name="190 CuadroTexto">
          <a:extLst>
            <a:ext uri="{FF2B5EF4-FFF2-40B4-BE49-F238E27FC236}">
              <a16:creationId xmlns:a16="http://schemas.microsoft.com/office/drawing/2014/main" xmlns="" id="{00000000-0008-0000-2100-0000B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4" name="191 CuadroTexto">
          <a:extLst>
            <a:ext uri="{FF2B5EF4-FFF2-40B4-BE49-F238E27FC236}">
              <a16:creationId xmlns:a16="http://schemas.microsoft.com/office/drawing/2014/main" xmlns="" id="{00000000-0008-0000-2100-0000C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5" name="192 CuadroTexto">
          <a:extLst>
            <a:ext uri="{FF2B5EF4-FFF2-40B4-BE49-F238E27FC236}">
              <a16:creationId xmlns:a16="http://schemas.microsoft.com/office/drawing/2014/main" xmlns="" id="{00000000-0008-0000-2100-0000C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6" name="193 CuadroTexto">
          <a:extLst>
            <a:ext uri="{FF2B5EF4-FFF2-40B4-BE49-F238E27FC236}">
              <a16:creationId xmlns:a16="http://schemas.microsoft.com/office/drawing/2014/main" xmlns="" id="{00000000-0008-0000-2100-0000C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7" name="194 CuadroTexto">
          <a:extLst>
            <a:ext uri="{FF2B5EF4-FFF2-40B4-BE49-F238E27FC236}">
              <a16:creationId xmlns:a16="http://schemas.microsoft.com/office/drawing/2014/main" xmlns="" id="{00000000-0008-0000-2100-0000C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8" name="195 CuadroTexto">
          <a:extLst>
            <a:ext uri="{FF2B5EF4-FFF2-40B4-BE49-F238E27FC236}">
              <a16:creationId xmlns:a16="http://schemas.microsoft.com/office/drawing/2014/main" xmlns="" id="{00000000-0008-0000-2100-0000C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9" name="196 CuadroTexto">
          <a:extLst>
            <a:ext uri="{FF2B5EF4-FFF2-40B4-BE49-F238E27FC236}">
              <a16:creationId xmlns:a16="http://schemas.microsoft.com/office/drawing/2014/main" xmlns="" id="{00000000-0008-0000-2100-0000C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0" name="197 CuadroTexto">
          <a:extLst>
            <a:ext uri="{FF2B5EF4-FFF2-40B4-BE49-F238E27FC236}">
              <a16:creationId xmlns:a16="http://schemas.microsoft.com/office/drawing/2014/main" xmlns="" id="{00000000-0008-0000-2100-0000C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1" name="198 CuadroTexto">
          <a:extLst>
            <a:ext uri="{FF2B5EF4-FFF2-40B4-BE49-F238E27FC236}">
              <a16:creationId xmlns:a16="http://schemas.microsoft.com/office/drawing/2014/main" xmlns="" id="{00000000-0008-0000-2100-0000C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2" name="199 CuadroTexto">
          <a:extLst>
            <a:ext uri="{FF2B5EF4-FFF2-40B4-BE49-F238E27FC236}">
              <a16:creationId xmlns:a16="http://schemas.microsoft.com/office/drawing/2014/main" xmlns="" id="{00000000-0008-0000-2100-0000C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3" name="200 CuadroTexto">
          <a:extLst>
            <a:ext uri="{FF2B5EF4-FFF2-40B4-BE49-F238E27FC236}">
              <a16:creationId xmlns:a16="http://schemas.microsoft.com/office/drawing/2014/main" xmlns="" id="{00000000-0008-0000-2100-0000C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4" name="201 CuadroTexto">
          <a:extLst>
            <a:ext uri="{FF2B5EF4-FFF2-40B4-BE49-F238E27FC236}">
              <a16:creationId xmlns:a16="http://schemas.microsoft.com/office/drawing/2014/main" xmlns="" id="{00000000-0008-0000-2100-0000C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5" name="202 CuadroTexto">
          <a:extLst>
            <a:ext uri="{FF2B5EF4-FFF2-40B4-BE49-F238E27FC236}">
              <a16:creationId xmlns:a16="http://schemas.microsoft.com/office/drawing/2014/main" xmlns="" id="{00000000-0008-0000-2100-0000C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6" name="203 CuadroTexto">
          <a:extLst>
            <a:ext uri="{FF2B5EF4-FFF2-40B4-BE49-F238E27FC236}">
              <a16:creationId xmlns:a16="http://schemas.microsoft.com/office/drawing/2014/main" xmlns="" id="{00000000-0008-0000-2100-0000C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7" name="204 CuadroTexto">
          <a:extLst>
            <a:ext uri="{FF2B5EF4-FFF2-40B4-BE49-F238E27FC236}">
              <a16:creationId xmlns:a16="http://schemas.microsoft.com/office/drawing/2014/main" xmlns="" id="{00000000-0008-0000-2100-0000C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8" name="205 CuadroTexto">
          <a:extLst>
            <a:ext uri="{FF2B5EF4-FFF2-40B4-BE49-F238E27FC236}">
              <a16:creationId xmlns:a16="http://schemas.microsoft.com/office/drawing/2014/main" xmlns="" id="{00000000-0008-0000-2100-0000C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9" name="206 CuadroTexto">
          <a:extLst>
            <a:ext uri="{FF2B5EF4-FFF2-40B4-BE49-F238E27FC236}">
              <a16:creationId xmlns:a16="http://schemas.microsoft.com/office/drawing/2014/main" xmlns="" id="{00000000-0008-0000-2100-0000C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0" name="207 CuadroTexto">
          <a:extLst>
            <a:ext uri="{FF2B5EF4-FFF2-40B4-BE49-F238E27FC236}">
              <a16:creationId xmlns:a16="http://schemas.microsoft.com/office/drawing/2014/main" xmlns="" id="{00000000-0008-0000-2100-0000D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1" name="208 CuadroTexto">
          <a:extLst>
            <a:ext uri="{FF2B5EF4-FFF2-40B4-BE49-F238E27FC236}">
              <a16:creationId xmlns:a16="http://schemas.microsoft.com/office/drawing/2014/main" xmlns="" id="{00000000-0008-0000-2100-0000D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2" name="209 CuadroTexto">
          <a:extLst>
            <a:ext uri="{FF2B5EF4-FFF2-40B4-BE49-F238E27FC236}">
              <a16:creationId xmlns:a16="http://schemas.microsoft.com/office/drawing/2014/main" xmlns="" id="{00000000-0008-0000-2100-0000D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3" name="210 CuadroTexto">
          <a:extLst>
            <a:ext uri="{FF2B5EF4-FFF2-40B4-BE49-F238E27FC236}">
              <a16:creationId xmlns:a16="http://schemas.microsoft.com/office/drawing/2014/main" xmlns="" id="{00000000-0008-0000-2100-0000D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4" name="211 CuadroTexto">
          <a:extLst>
            <a:ext uri="{FF2B5EF4-FFF2-40B4-BE49-F238E27FC236}">
              <a16:creationId xmlns:a16="http://schemas.microsoft.com/office/drawing/2014/main" xmlns="" id="{00000000-0008-0000-2100-0000D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5" name="212 CuadroTexto">
          <a:extLst>
            <a:ext uri="{FF2B5EF4-FFF2-40B4-BE49-F238E27FC236}">
              <a16:creationId xmlns:a16="http://schemas.microsoft.com/office/drawing/2014/main" xmlns="" id="{00000000-0008-0000-2100-0000D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6" name="213 CuadroTexto">
          <a:extLst>
            <a:ext uri="{FF2B5EF4-FFF2-40B4-BE49-F238E27FC236}">
              <a16:creationId xmlns:a16="http://schemas.microsoft.com/office/drawing/2014/main" xmlns="" id="{00000000-0008-0000-2100-0000D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7" name="214 CuadroTexto">
          <a:extLst>
            <a:ext uri="{FF2B5EF4-FFF2-40B4-BE49-F238E27FC236}">
              <a16:creationId xmlns:a16="http://schemas.microsoft.com/office/drawing/2014/main" xmlns="" id="{00000000-0008-0000-2100-0000D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8" name="215 CuadroTexto">
          <a:extLst>
            <a:ext uri="{FF2B5EF4-FFF2-40B4-BE49-F238E27FC236}">
              <a16:creationId xmlns:a16="http://schemas.microsoft.com/office/drawing/2014/main" xmlns="" id="{00000000-0008-0000-2100-0000D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9" name="216 CuadroTexto">
          <a:extLst>
            <a:ext uri="{FF2B5EF4-FFF2-40B4-BE49-F238E27FC236}">
              <a16:creationId xmlns:a16="http://schemas.microsoft.com/office/drawing/2014/main" xmlns="" id="{00000000-0008-0000-2100-0000D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0" name="217 CuadroTexto">
          <a:extLst>
            <a:ext uri="{FF2B5EF4-FFF2-40B4-BE49-F238E27FC236}">
              <a16:creationId xmlns:a16="http://schemas.microsoft.com/office/drawing/2014/main" xmlns="" id="{00000000-0008-0000-2100-0000D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1" name="218 CuadroTexto">
          <a:extLst>
            <a:ext uri="{FF2B5EF4-FFF2-40B4-BE49-F238E27FC236}">
              <a16:creationId xmlns:a16="http://schemas.microsoft.com/office/drawing/2014/main" xmlns="" id="{00000000-0008-0000-2100-0000D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2" name="219 CuadroTexto">
          <a:extLst>
            <a:ext uri="{FF2B5EF4-FFF2-40B4-BE49-F238E27FC236}">
              <a16:creationId xmlns:a16="http://schemas.microsoft.com/office/drawing/2014/main" xmlns="" id="{00000000-0008-0000-2100-0000D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3" name="220 CuadroTexto">
          <a:extLst>
            <a:ext uri="{FF2B5EF4-FFF2-40B4-BE49-F238E27FC236}">
              <a16:creationId xmlns:a16="http://schemas.microsoft.com/office/drawing/2014/main" xmlns="" id="{00000000-0008-0000-2100-0000D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4" name="221 CuadroTexto">
          <a:extLst>
            <a:ext uri="{FF2B5EF4-FFF2-40B4-BE49-F238E27FC236}">
              <a16:creationId xmlns:a16="http://schemas.microsoft.com/office/drawing/2014/main" xmlns="" id="{00000000-0008-0000-2100-0000D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5" name="222 CuadroTexto">
          <a:extLst>
            <a:ext uri="{FF2B5EF4-FFF2-40B4-BE49-F238E27FC236}">
              <a16:creationId xmlns:a16="http://schemas.microsoft.com/office/drawing/2014/main" xmlns="" id="{00000000-0008-0000-2100-0000D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6" name="223 CuadroTexto">
          <a:extLst>
            <a:ext uri="{FF2B5EF4-FFF2-40B4-BE49-F238E27FC236}">
              <a16:creationId xmlns:a16="http://schemas.microsoft.com/office/drawing/2014/main" xmlns="" id="{00000000-0008-0000-2100-0000E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7" name="224 CuadroTexto">
          <a:extLst>
            <a:ext uri="{FF2B5EF4-FFF2-40B4-BE49-F238E27FC236}">
              <a16:creationId xmlns:a16="http://schemas.microsoft.com/office/drawing/2014/main" xmlns="" id="{00000000-0008-0000-2100-0000E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8" name="225 CuadroTexto">
          <a:extLst>
            <a:ext uri="{FF2B5EF4-FFF2-40B4-BE49-F238E27FC236}">
              <a16:creationId xmlns:a16="http://schemas.microsoft.com/office/drawing/2014/main" xmlns="" id="{00000000-0008-0000-2100-0000E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9" name="226 CuadroTexto">
          <a:extLst>
            <a:ext uri="{FF2B5EF4-FFF2-40B4-BE49-F238E27FC236}">
              <a16:creationId xmlns:a16="http://schemas.microsoft.com/office/drawing/2014/main" xmlns="" id="{00000000-0008-0000-2100-0000E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0" name="227 CuadroTexto">
          <a:extLst>
            <a:ext uri="{FF2B5EF4-FFF2-40B4-BE49-F238E27FC236}">
              <a16:creationId xmlns:a16="http://schemas.microsoft.com/office/drawing/2014/main" xmlns="" id="{00000000-0008-0000-2100-0000E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1" name="228 CuadroTexto">
          <a:extLst>
            <a:ext uri="{FF2B5EF4-FFF2-40B4-BE49-F238E27FC236}">
              <a16:creationId xmlns:a16="http://schemas.microsoft.com/office/drawing/2014/main" xmlns="" id="{00000000-0008-0000-2100-0000E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2" name="229 CuadroTexto">
          <a:extLst>
            <a:ext uri="{FF2B5EF4-FFF2-40B4-BE49-F238E27FC236}">
              <a16:creationId xmlns:a16="http://schemas.microsoft.com/office/drawing/2014/main" xmlns="" id="{00000000-0008-0000-2100-0000E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3" name="230 CuadroTexto">
          <a:extLst>
            <a:ext uri="{FF2B5EF4-FFF2-40B4-BE49-F238E27FC236}">
              <a16:creationId xmlns:a16="http://schemas.microsoft.com/office/drawing/2014/main" xmlns="" id="{00000000-0008-0000-2100-0000E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4" name="231 CuadroTexto">
          <a:extLst>
            <a:ext uri="{FF2B5EF4-FFF2-40B4-BE49-F238E27FC236}">
              <a16:creationId xmlns:a16="http://schemas.microsoft.com/office/drawing/2014/main" xmlns="" id="{00000000-0008-0000-2100-0000E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5" name="232 CuadroTexto">
          <a:extLst>
            <a:ext uri="{FF2B5EF4-FFF2-40B4-BE49-F238E27FC236}">
              <a16:creationId xmlns:a16="http://schemas.microsoft.com/office/drawing/2014/main" xmlns="" id="{00000000-0008-0000-2100-0000E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6" name="233 CuadroTexto">
          <a:extLst>
            <a:ext uri="{FF2B5EF4-FFF2-40B4-BE49-F238E27FC236}">
              <a16:creationId xmlns:a16="http://schemas.microsoft.com/office/drawing/2014/main" xmlns="" id="{00000000-0008-0000-2100-0000E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7" name="234 CuadroTexto">
          <a:extLst>
            <a:ext uri="{FF2B5EF4-FFF2-40B4-BE49-F238E27FC236}">
              <a16:creationId xmlns:a16="http://schemas.microsoft.com/office/drawing/2014/main" xmlns="" id="{00000000-0008-0000-2100-0000E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8" name="235 CuadroTexto">
          <a:extLst>
            <a:ext uri="{FF2B5EF4-FFF2-40B4-BE49-F238E27FC236}">
              <a16:creationId xmlns:a16="http://schemas.microsoft.com/office/drawing/2014/main" xmlns="" id="{00000000-0008-0000-2100-0000E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9" name="236 CuadroTexto">
          <a:extLst>
            <a:ext uri="{FF2B5EF4-FFF2-40B4-BE49-F238E27FC236}">
              <a16:creationId xmlns:a16="http://schemas.microsoft.com/office/drawing/2014/main" xmlns="" id="{00000000-0008-0000-2100-0000E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0" name="237 CuadroTexto">
          <a:extLst>
            <a:ext uri="{FF2B5EF4-FFF2-40B4-BE49-F238E27FC236}">
              <a16:creationId xmlns:a16="http://schemas.microsoft.com/office/drawing/2014/main" xmlns="" id="{00000000-0008-0000-2100-0000E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1" name="238 CuadroTexto">
          <a:extLst>
            <a:ext uri="{FF2B5EF4-FFF2-40B4-BE49-F238E27FC236}">
              <a16:creationId xmlns:a16="http://schemas.microsoft.com/office/drawing/2014/main" xmlns="" id="{00000000-0008-0000-2100-0000E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2" name="239 CuadroTexto">
          <a:extLst>
            <a:ext uri="{FF2B5EF4-FFF2-40B4-BE49-F238E27FC236}">
              <a16:creationId xmlns:a16="http://schemas.microsoft.com/office/drawing/2014/main" xmlns="" id="{00000000-0008-0000-2100-0000F0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3" name="240 CuadroTexto">
          <a:extLst>
            <a:ext uri="{FF2B5EF4-FFF2-40B4-BE49-F238E27FC236}">
              <a16:creationId xmlns:a16="http://schemas.microsoft.com/office/drawing/2014/main" xmlns="" id="{00000000-0008-0000-2100-0000F1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4" name="241 CuadroTexto">
          <a:extLst>
            <a:ext uri="{FF2B5EF4-FFF2-40B4-BE49-F238E27FC236}">
              <a16:creationId xmlns:a16="http://schemas.microsoft.com/office/drawing/2014/main" xmlns="" id="{00000000-0008-0000-2100-0000F2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5" name="242 CuadroTexto">
          <a:extLst>
            <a:ext uri="{FF2B5EF4-FFF2-40B4-BE49-F238E27FC236}">
              <a16:creationId xmlns:a16="http://schemas.microsoft.com/office/drawing/2014/main" xmlns="" id="{00000000-0008-0000-2100-0000F3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6" name="243 CuadroTexto">
          <a:extLst>
            <a:ext uri="{FF2B5EF4-FFF2-40B4-BE49-F238E27FC236}">
              <a16:creationId xmlns:a16="http://schemas.microsoft.com/office/drawing/2014/main" xmlns="" id="{00000000-0008-0000-2100-0000F4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7" name="244 CuadroTexto">
          <a:extLst>
            <a:ext uri="{FF2B5EF4-FFF2-40B4-BE49-F238E27FC236}">
              <a16:creationId xmlns:a16="http://schemas.microsoft.com/office/drawing/2014/main" xmlns="" id="{00000000-0008-0000-2100-0000F5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8" name="245 CuadroTexto">
          <a:extLst>
            <a:ext uri="{FF2B5EF4-FFF2-40B4-BE49-F238E27FC236}">
              <a16:creationId xmlns:a16="http://schemas.microsoft.com/office/drawing/2014/main" xmlns="" id="{00000000-0008-0000-2100-0000F6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9" name="246 CuadroTexto">
          <a:extLst>
            <a:ext uri="{FF2B5EF4-FFF2-40B4-BE49-F238E27FC236}">
              <a16:creationId xmlns:a16="http://schemas.microsoft.com/office/drawing/2014/main" xmlns="" id="{00000000-0008-0000-2100-0000F7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0" name="247 CuadroTexto">
          <a:extLst>
            <a:ext uri="{FF2B5EF4-FFF2-40B4-BE49-F238E27FC236}">
              <a16:creationId xmlns:a16="http://schemas.microsoft.com/office/drawing/2014/main" xmlns="" id="{00000000-0008-0000-2100-0000F8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1" name="248 CuadroTexto">
          <a:extLst>
            <a:ext uri="{FF2B5EF4-FFF2-40B4-BE49-F238E27FC236}">
              <a16:creationId xmlns:a16="http://schemas.microsoft.com/office/drawing/2014/main" xmlns="" id="{00000000-0008-0000-2100-0000F9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2" name="249 CuadroTexto">
          <a:extLst>
            <a:ext uri="{FF2B5EF4-FFF2-40B4-BE49-F238E27FC236}">
              <a16:creationId xmlns:a16="http://schemas.microsoft.com/office/drawing/2014/main" xmlns="" id="{00000000-0008-0000-2100-0000FA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3" name="250 CuadroTexto">
          <a:extLst>
            <a:ext uri="{FF2B5EF4-FFF2-40B4-BE49-F238E27FC236}">
              <a16:creationId xmlns:a16="http://schemas.microsoft.com/office/drawing/2014/main" xmlns="" id="{00000000-0008-0000-2100-0000FB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4" name="251 CuadroTexto">
          <a:extLst>
            <a:ext uri="{FF2B5EF4-FFF2-40B4-BE49-F238E27FC236}">
              <a16:creationId xmlns:a16="http://schemas.microsoft.com/office/drawing/2014/main" xmlns="" id="{00000000-0008-0000-2100-0000FC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5" name="252 CuadroTexto">
          <a:extLst>
            <a:ext uri="{FF2B5EF4-FFF2-40B4-BE49-F238E27FC236}">
              <a16:creationId xmlns:a16="http://schemas.microsoft.com/office/drawing/2014/main" xmlns="" id="{00000000-0008-0000-2100-0000FD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6" name="253 CuadroTexto">
          <a:extLst>
            <a:ext uri="{FF2B5EF4-FFF2-40B4-BE49-F238E27FC236}">
              <a16:creationId xmlns:a16="http://schemas.microsoft.com/office/drawing/2014/main" xmlns="" id="{00000000-0008-0000-2100-0000FE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7" name="254 CuadroTexto">
          <a:extLst>
            <a:ext uri="{FF2B5EF4-FFF2-40B4-BE49-F238E27FC236}">
              <a16:creationId xmlns:a16="http://schemas.microsoft.com/office/drawing/2014/main" xmlns="" id="{00000000-0008-0000-2100-0000FF0C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8" name="255 CuadroTexto">
          <a:extLst>
            <a:ext uri="{FF2B5EF4-FFF2-40B4-BE49-F238E27FC236}">
              <a16:creationId xmlns:a16="http://schemas.microsoft.com/office/drawing/2014/main" xmlns="" id="{00000000-0008-0000-2100-00000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9" name="256 CuadroTexto">
          <a:extLst>
            <a:ext uri="{FF2B5EF4-FFF2-40B4-BE49-F238E27FC236}">
              <a16:creationId xmlns:a16="http://schemas.microsoft.com/office/drawing/2014/main" xmlns="" id="{00000000-0008-0000-2100-00000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0" name="257 CuadroTexto">
          <a:extLst>
            <a:ext uri="{FF2B5EF4-FFF2-40B4-BE49-F238E27FC236}">
              <a16:creationId xmlns:a16="http://schemas.microsoft.com/office/drawing/2014/main" xmlns="" id="{00000000-0008-0000-2100-00000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1" name="258 CuadroTexto">
          <a:extLst>
            <a:ext uri="{FF2B5EF4-FFF2-40B4-BE49-F238E27FC236}">
              <a16:creationId xmlns:a16="http://schemas.microsoft.com/office/drawing/2014/main" xmlns="" id="{00000000-0008-0000-2100-00000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2" name="259 CuadroTexto">
          <a:extLst>
            <a:ext uri="{FF2B5EF4-FFF2-40B4-BE49-F238E27FC236}">
              <a16:creationId xmlns:a16="http://schemas.microsoft.com/office/drawing/2014/main" xmlns="" id="{00000000-0008-0000-2100-00000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3" name="260 CuadroTexto">
          <a:extLst>
            <a:ext uri="{FF2B5EF4-FFF2-40B4-BE49-F238E27FC236}">
              <a16:creationId xmlns:a16="http://schemas.microsoft.com/office/drawing/2014/main" xmlns="" id="{00000000-0008-0000-2100-00000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4" name="261 CuadroTexto">
          <a:extLst>
            <a:ext uri="{FF2B5EF4-FFF2-40B4-BE49-F238E27FC236}">
              <a16:creationId xmlns:a16="http://schemas.microsoft.com/office/drawing/2014/main" xmlns="" id="{00000000-0008-0000-2100-00000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5" name="262 CuadroTexto">
          <a:extLst>
            <a:ext uri="{FF2B5EF4-FFF2-40B4-BE49-F238E27FC236}">
              <a16:creationId xmlns:a16="http://schemas.microsoft.com/office/drawing/2014/main" xmlns="" id="{00000000-0008-0000-2100-00000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6" name="263 CuadroTexto">
          <a:extLst>
            <a:ext uri="{FF2B5EF4-FFF2-40B4-BE49-F238E27FC236}">
              <a16:creationId xmlns:a16="http://schemas.microsoft.com/office/drawing/2014/main" xmlns="" id="{00000000-0008-0000-2100-00000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7" name="264 CuadroTexto">
          <a:extLst>
            <a:ext uri="{FF2B5EF4-FFF2-40B4-BE49-F238E27FC236}">
              <a16:creationId xmlns:a16="http://schemas.microsoft.com/office/drawing/2014/main" xmlns="" id="{00000000-0008-0000-2100-00000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8" name="265 CuadroTexto">
          <a:extLst>
            <a:ext uri="{FF2B5EF4-FFF2-40B4-BE49-F238E27FC236}">
              <a16:creationId xmlns:a16="http://schemas.microsoft.com/office/drawing/2014/main" xmlns="" id="{00000000-0008-0000-2100-00000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9" name="266 CuadroTexto">
          <a:extLst>
            <a:ext uri="{FF2B5EF4-FFF2-40B4-BE49-F238E27FC236}">
              <a16:creationId xmlns:a16="http://schemas.microsoft.com/office/drawing/2014/main" xmlns="" id="{00000000-0008-0000-2100-00000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0" name="267 CuadroTexto">
          <a:extLst>
            <a:ext uri="{FF2B5EF4-FFF2-40B4-BE49-F238E27FC236}">
              <a16:creationId xmlns:a16="http://schemas.microsoft.com/office/drawing/2014/main" xmlns="" id="{00000000-0008-0000-2100-00000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1" name="268 CuadroTexto">
          <a:extLst>
            <a:ext uri="{FF2B5EF4-FFF2-40B4-BE49-F238E27FC236}">
              <a16:creationId xmlns:a16="http://schemas.microsoft.com/office/drawing/2014/main" xmlns="" id="{00000000-0008-0000-2100-00000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2" name="269 CuadroTexto">
          <a:extLst>
            <a:ext uri="{FF2B5EF4-FFF2-40B4-BE49-F238E27FC236}">
              <a16:creationId xmlns:a16="http://schemas.microsoft.com/office/drawing/2014/main" xmlns="" id="{00000000-0008-0000-2100-00000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3" name="270 CuadroTexto">
          <a:extLst>
            <a:ext uri="{FF2B5EF4-FFF2-40B4-BE49-F238E27FC236}">
              <a16:creationId xmlns:a16="http://schemas.microsoft.com/office/drawing/2014/main" xmlns="" id="{00000000-0008-0000-2100-00000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4" name="271 CuadroTexto">
          <a:extLst>
            <a:ext uri="{FF2B5EF4-FFF2-40B4-BE49-F238E27FC236}">
              <a16:creationId xmlns:a16="http://schemas.microsoft.com/office/drawing/2014/main" xmlns="" id="{00000000-0008-0000-2100-00001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5" name="272 CuadroTexto">
          <a:extLst>
            <a:ext uri="{FF2B5EF4-FFF2-40B4-BE49-F238E27FC236}">
              <a16:creationId xmlns:a16="http://schemas.microsoft.com/office/drawing/2014/main" xmlns="" id="{00000000-0008-0000-2100-00001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6" name="273 CuadroTexto">
          <a:extLst>
            <a:ext uri="{FF2B5EF4-FFF2-40B4-BE49-F238E27FC236}">
              <a16:creationId xmlns:a16="http://schemas.microsoft.com/office/drawing/2014/main" xmlns="" id="{00000000-0008-0000-2100-00001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7" name="274 CuadroTexto">
          <a:extLst>
            <a:ext uri="{FF2B5EF4-FFF2-40B4-BE49-F238E27FC236}">
              <a16:creationId xmlns:a16="http://schemas.microsoft.com/office/drawing/2014/main" xmlns="" id="{00000000-0008-0000-2100-00001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8" name="275 CuadroTexto">
          <a:extLst>
            <a:ext uri="{FF2B5EF4-FFF2-40B4-BE49-F238E27FC236}">
              <a16:creationId xmlns:a16="http://schemas.microsoft.com/office/drawing/2014/main" xmlns="" id="{00000000-0008-0000-2100-00001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9" name="276 CuadroTexto">
          <a:extLst>
            <a:ext uri="{FF2B5EF4-FFF2-40B4-BE49-F238E27FC236}">
              <a16:creationId xmlns:a16="http://schemas.microsoft.com/office/drawing/2014/main" xmlns="" id="{00000000-0008-0000-2100-00001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0" name="277 CuadroTexto">
          <a:extLst>
            <a:ext uri="{FF2B5EF4-FFF2-40B4-BE49-F238E27FC236}">
              <a16:creationId xmlns:a16="http://schemas.microsoft.com/office/drawing/2014/main" xmlns="" id="{00000000-0008-0000-2100-00001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1" name="278 CuadroTexto">
          <a:extLst>
            <a:ext uri="{FF2B5EF4-FFF2-40B4-BE49-F238E27FC236}">
              <a16:creationId xmlns:a16="http://schemas.microsoft.com/office/drawing/2014/main" xmlns="" id="{00000000-0008-0000-2100-00001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2" name="279 CuadroTexto">
          <a:extLst>
            <a:ext uri="{FF2B5EF4-FFF2-40B4-BE49-F238E27FC236}">
              <a16:creationId xmlns:a16="http://schemas.microsoft.com/office/drawing/2014/main" xmlns="" id="{00000000-0008-0000-2100-00001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3" name="280 CuadroTexto">
          <a:extLst>
            <a:ext uri="{FF2B5EF4-FFF2-40B4-BE49-F238E27FC236}">
              <a16:creationId xmlns:a16="http://schemas.microsoft.com/office/drawing/2014/main" xmlns="" id="{00000000-0008-0000-2100-00001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4" name="281 CuadroTexto">
          <a:extLst>
            <a:ext uri="{FF2B5EF4-FFF2-40B4-BE49-F238E27FC236}">
              <a16:creationId xmlns:a16="http://schemas.microsoft.com/office/drawing/2014/main" xmlns="" id="{00000000-0008-0000-2100-00001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5" name="282 CuadroTexto">
          <a:extLst>
            <a:ext uri="{FF2B5EF4-FFF2-40B4-BE49-F238E27FC236}">
              <a16:creationId xmlns:a16="http://schemas.microsoft.com/office/drawing/2014/main" xmlns="" id="{00000000-0008-0000-2100-00001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6" name="283 CuadroTexto">
          <a:extLst>
            <a:ext uri="{FF2B5EF4-FFF2-40B4-BE49-F238E27FC236}">
              <a16:creationId xmlns:a16="http://schemas.microsoft.com/office/drawing/2014/main" xmlns="" id="{00000000-0008-0000-2100-00001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7" name="284 CuadroTexto">
          <a:extLst>
            <a:ext uri="{FF2B5EF4-FFF2-40B4-BE49-F238E27FC236}">
              <a16:creationId xmlns:a16="http://schemas.microsoft.com/office/drawing/2014/main" xmlns="" id="{00000000-0008-0000-2100-00001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8" name="285 CuadroTexto">
          <a:extLst>
            <a:ext uri="{FF2B5EF4-FFF2-40B4-BE49-F238E27FC236}">
              <a16:creationId xmlns:a16="http://schemas.microsoft.com/office/drawing/2014/main" xmlns="" id="{00000000-0008-0000-2100-00001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9" name="286 CuadroTexto">
          <a:extLst>
            <a:ext uri="{FF2B5EF4-FFF2-40B4-BE49-F238E27FC236}">
              <a16:creationId xmlns:a16="http://schemas.microsoft.com/office/drawing/2014/main" xmlns="" id="{00000000-0008-0000-2100-00001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0" name="287 CuadroTexto">
          <a:extLst>
            <a:ext uri="{FF2B5EF4-FFF2-40B4-BE49-F238E27FC236}">
              <a16:creationId xmlns:a16="http://schemas.microsoft.com/office/drawing/2014/main" xmlns="" id="{00000000-0008-0000-2100-00002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1" name="288 CuadroTexto">
          <a:extLst>
            <a:ext uri="{FF2B5EF4-FFF2-40B4-BE49-F238E27FC236}">
              <a16:creationId xmlns:a16="http://schemas.microsoft.com/office/drawing/2014/main" xmlns="" id="{00000000-0008-0000-2100-00002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2" name="289 CuadroTexto">
          <a:extLst>
            <a:ext uri="{FF2B5EF4-FFF2-40B4-BE49-F238E27FC236}">
              <a16:creationId xmlns:a16="http://schemas.microsoft.com/office/drawing/2014/main" xmlns="" id="{00000000-0008-0000-2100-00002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3" name="290 CuadroTexto">
          <a:extLst>
            <a:ext uri="{FF2B5EF4-FFF2-40B4-BE49-F238E27FC236}">
              <a16:creationId xmlns:a16="http://schemas.microsoft.com/office/drawing/2014/main" xmlns="" id="{00000000-0008-0000-2100-00002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4" name="291 CuadroTexto">
          <a:extLst>
            <a:ext uri="{FF2B5EF4-FFF2-40B4-BE49-F238E27FC236}">
              <a16:creationId xmlns:a16="http://schemas.microsoft.com/office/drawing/2014/main" xmlns="" id="{00000000-0008-0000-2100-00002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5" name="292 CuadroTexto">
          <a:extLst>
            <a:ext uri="{FF2B5EF4-FFF2-40B4-BE49-F238E27FC236}">
              <a16:creationId xmlns:a16="http://schemas.microsoft.com/office/drawing/2014/main" xmlns="" id="{00000000-0008-0000-2100-00002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6" name="293 CuadroTexto">
          <a:extLst>
            <a:ext uri="{FF2B5EF4-FFF2-40B4-BE49-F238E27FC236}">
              <a16:creationId xmlns:a16="http://schemas.microsoft.com/office/drawing/2014/main" xmlns="" id="{00000000-0008-0000-2100-00002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7" name="294 CuadroTexto">
          <a:extLst>
            <a:ext uri="{FF2B5EF4-FFF2-40B4-BE49-F238E27FC236}">
              <a16:creationId xmlns:a16="http://schemas.microsoft.com/office/drawing/2014/main" xmlns="" id="{00000000-0008-0000-2100-00002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8" name="295 CuadroTexto">
          <a:extLst>
            <a:ext uri="{FF2B5EF4-FFF2-40B4-BE49-F238E27FC236}">
              <a16:creationId xmlns:a16="http://schemas.microsoft.com/office/drawing/2014/main" xmlns="" id="{00000000-0008-0000-2100-00002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9" name="296 CuadroTexto">
          <a:extLst>
            <a:ext uri="{FF2B5EF4-FFF2-40B4-BE49-F238E27FC236}">
              <a16:creationId xmlns:a16="http://schemas.microsoft.com/office/drawing/2014/main" xmlns="" id="{00000000-0008-0000-2100-00002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0" name="17 CuadroTexto">
          <a:extLst>
            <a:ext uri="{FF2B5EF4-FFF2-40B4-BE49-F238E27FC236}">
              <a16:creationId xmlns:a16="http://schemas.microsoft.com/office/drawing/2014/main" xmlns="" id="{00000000-0008-0000-2100-00002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1" name="90 CuadroTexto">
          <a:extLst>
            <a:ext uri="{FF2B5EF4-FFF2-40B4-BE49-F238E27FC236}">
              <a16:creationId xmlns:a16="http://schemas.microsoft.com/office/drawing/2014/main" xmlns="" id="{00000000-0008-0000-2100-00002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2" name="91 CuadroTexto">
          <a:extLst>
            <a:ext uri="{FF2B5EF4-FFF2-40B4-BE49-F238E27FC236}">
              <a16:creationId xmlns:a16="http://schemas.microsoft.com/office/drawing/2014/main" xmlns="" id="{00000000-0008-0000-2100-00002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3" name="92 CuadroTexto">
          <a:extLst>
            <a:ext uri="{FF2B5EF4-FFF2-40B4-BE49-F238E27FC236}">
              <a16:creationId xmlns:a16="http://schemas.microsoft.com/office/drawing/2014/main" xmlns="" id="{00000000-0008-0000-2100-00002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4" name="93 CuadroTexto">
          <a:extLst>
            <a:ext uri="{FF2B5EF4-FFF2-40B4-BE49-F238E27FC236}">
              <a16:creationId xmlns:a16="http://schemas.microsoft.com/office/drawing/2014/main" xmlns="" id="{00000000-0008-0000-2100-00002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5" name="94 CuadroTexto">
          <a:extLst>
            <a:ext uri="{FF2B5EF4-FFF2-40B4-BE49-F238E27FC236}">
              <a16:creationId xmlns:a16="http://schemas.microsoft.com/office/drawing/2014/main" xmlns="" id="{00000000-0008-0000-2100-00002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6" name="95 CuadroTexto">
          <a:extLst>
            <a:ext uri="{FF2B5EF4-FFF2-40B4-BE49-F238E27FC236}">
              <a16:creationId xmlns:a16="http://schemas.microsoft.com/office/drawing/2014/main" xmlns="" id="{00000000-0008-0000-2100-00003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7" name="96 CuadroTexto">
          <a:extLst>
            <a:ext uri="{FF2B5EF4-FFF2-40B4-BE49-F238E27FC236}">
              <a16:creationId xmlns:a16="http://schemas.microsoft.com/office/drawing/2014/main" xmlns="" id="{00000000-0008-0000-2100-00003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8" name="97 CuadroTexto">
          <a:extLst>
            <a:ext uri="{FF2B5EF4-FFF2-40B4-BE49-F238E27FC236}">
              <a16:creationId xmlns:a16="http://schemas.microsoft.com/office/drawing/2014/main" xmlns="" id="{00000000-0008-0000-2100-00003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9" name="98 CuadroTexto">
          <a:extLst>
            <a:ext uri="{FF2B5EF4-FFF2-40B4-BE49-F238E27FC236}">
              <a16:creationId xmlns:a16="http://schemas.microsoft.com/office/drawing/2014/main" xmlns="" id="{00000000-0008-0000-2100-00003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0" name="99 CuadroTexto">
          <a:extLst>
            <a:ext uri="{FF2B5EF4-FFF2-40B4-BE49-F238E27FC236}">
              <a16:creationId xmlns:a16="http://schemas.microsoft.com/office/drawing/2014/main" xmlns="" id="{00000000-0008-0000-2100-00003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1" name="100 CuadroTexto">
          <a:extLst>
            <a:ext uri="{FF2B5EF4-FFF2-40B4-BE49-F238E27FC236}">
              <a16:creationId xmlns:a16="http://schemas.microsoft.com/office/drawing/2014/main" xmlns="" id="{00000000-0008-0000-2100-00003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2" name="101 CuadroTexto">
          <a:extLst>
            <a:ext uri="{FF2B5EF4-FFF2-40B4-BE49-F238E27FC236}">
              <a16:creationId xmlns:a16="http://schemas.microsoft.com/office/drawing/2014/main" xmlns="" id="{00000000-0008-0000-2100-00003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3" name="118 CuadroTexto">
          <a:extLst>
            <a:ext uri="{FF2B5EF4-FFF2-40B4-BE49-F238E27FC236}">
              <a16:creationId xmlns:a16="http://schemas.microsoft.com/office/drawing/2014/main" xmlns="" id="{00000000-0008-0000-2100-00003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4" name="119 CuadroTexto">
          <a:extLst>
            <a:ext uri="{FF2B5EF4-FFF2-40B4-BE49-F238E27FC236}">
              <a16:creationId xmlns:a16="http://schemas.microsoft.com/office/drawing/2014/main" xmlns="" id="{00000000-0008-0000-2100-00003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5" name="120 CuadroTexto">
          <a:extLst>
            <a:ext uri="{FF2B5EF4-FFF2-40B4-BE49-F238E27FC236}">
              <a16:creationId xmlns:a16="http://schemas.microsoft.com/office/drawing/2014/main" xmlns="" id="{00000000-0008-0000-2100-00003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6" name="121 CuadroTexto">
          <a:extLst>
            <a:ext uri="{FF2B5EF4-FFF2-40B4-BE49-F238E27FC236}">
              <a16:creationId xmlns:a16="http://schemas.microsoft.com/office/drawing/2014/main" xmlns="" id="{00000000-0008-0000-2100-00003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7" name="122 CuadroTexto">
          <a:extLst>
            <a:ext uri="{FF2B5EF4-FFF2-40B4-BE49-F238E27FC236}">
              <a16:creationId xmlns:a16="http://schemas.microsoft.com/office/drawing/2014/main" xmlns="" id="{00000000-0008-0000-2100-00003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8" name="123 CuadroTexto">
          <a:extLst>
            <a:ext uri="{FF2B5EF4-FFF2-40B4-BE49-F238E27FC236}">
              <a16:creationId xmlns:a16="http://schemas.microsoft.com/office/drawing/2014/main" xmlns="" id="{00000000-0008-0000-2100-00003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9" name="124 CuadroTexto">
          <a:extLst>
            <a:ext uri="{FF2B5EF4-FFF2-40B4-BE49-F238E27FC236}">
              <a16:creationId xmlns:a16="http://schemas.microsoft.com/office/drawing/2014/main" xmlns="" id="{00000000-0008-0000-2100-00003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0" name="125 CuadroTexto">
          <a:extLst>
            <a:ext uri="{FF2B5EF4-FFF2-40B4-BE49-F238E27FC236}">
              <a16:creationId xmlns:a16="http://schemas.microsoft.com/office/drawing/2014/main" xmlns="" id="{00000000-0008-0000-2100-00003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1" name="143 CuadroTexto">
          <a:extLst>
            <a:ext uri="{FF2B5EF4-FFF2-40B4-BE49-F238E27FC236}">
              <a16:creationId xmlns:a16="http://schemas.microsoft.com/office/drawing/2014/main" xmlns="" id="{00000000-0008-0000-2100-00003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2" name="144 CuadroTexto">
          <a:extLst>
            <a:ext uri="{FF2B5EF4-FFF2-40B4-BE49-F238E27FC236}">
              <a16:creationId xmlns:a16="http://schemas.microsoft.com/office/drawing/2014/main" xmlns="" id="{00000000-0008-0000-2100-00004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3" name="145 CuadroTexto">
          <a:extLst>
            <a:ext uri="{FF2B5EF4-FFF2-40B4-BE49-F238E27FC236}">
              <a16:creationId xmlns:a16="http://schemas.microsoft.com/office/drawing/2014/main" xmlns="" id="{00000000-0008-0000-2100-00004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4" name="146 CuadroTexto">
          <a:extLst>
            <a:ext uri="{FF2B5EF4-FFF2-40B4-BE49-F238E27FC236}">
              <a16:creationId xmlns:a16="http://schemas.microsoft.com/office/drawing/2014/main" xmlns="" id="{00000000-0008-0000-2100-00004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5" name="147 CuadroTexto">
          <a:extLst>
            <a:ext uri="{FF2B5EF4-FFF2-40B4-BE49-F238E27FC236}">
              <a16:creationId xmlns:a16="http://schemas.microsoft.com/office/drawing/2014/main" xmlns="" id="{00000000-0008-0000-2100-00004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6" name="148 CuadroTexto">
          <a:extLst>
            <a:ext uri="{FF2B5EF4-FFF2-40B4-BE49-F238E27FC236}">
              <a16:creationId xmlns:a16="http://schemas.microsoft.com/office/drawing/2014/main" xmlns="" id="{00000000-0008-0000-2100-00004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7" name="149 CuadroTexto">
          <a:extLst>
            <a:ext uri="{FF2B5EF4-FFF2-40B4-BE49-F238E27FC236}">
              <a16:creationId xmlns:a16="http://schemas.microsoft.com/office/drawing/2014/main" xmlns="" id="{00000000-0008-0000-2100-00004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8" name="150 CuadroTexto">
          <a:extLst>
            <a:ext uri="{FF2B5EF4-FFF2-40B4-BE49-F238E27FC236}">
              <a16:creationId xmlns:a16="http://schemas.microsoft.com/office/drawing/2014/main" xmlns="" id="{00000000-0008-0000-2100-00004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9" name="151 CuadroTexto">
          <a:extLst>
            <a:ext uri="{FF2B5EF4-FFF2-40B4-BE49-F238E27FC236}">
              <a16:creationId xmlns:a16="http://schemas.microsoft.com/office/drawing/2014/main" xmlns="" id="{00000000-0008-0000-2100-00004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0" name="152 CuadroTexto">
          <a:extLst>
            <a:ext uri="{FF2B5EF4-FFF2-40B4-BE49-F238E27FC236}">
              <a16:creationId xmlns:a16="http://schemas.microsoft.com/office/drawing/2014/main" xmlns="" id="{00000000-0008-0000-2100-00004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1" name="153 CuadroTexto">
          <a:extLst>
            <a:ext uri="{FF2B5EF4-FFF2-40B4-BE49-F238E27FC236}">
              <a16:creationId xmlns:a16="http://schemas.microsoft.com/office/drawing/2014/main" xmlns="" id="{00000000-0008-0000-2100-00004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2" name="154 CuadroTexto">
          <a:extLst>
            <a:ext uri="{FF2B5EF4-FFF2-40B4-BE49-F238E27FC236}">
              <a16:creationId xmlns:a16="http://schemas.microsoft.com/office/drawing/2014/main" xmlns="" id="{00000000-0008-0000-2100-00004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3" name="155 CuadroTexto">
          <a:extLst>
            <a:ext uri="{FF2B5EF4-FFF2-40B4-BE49-F238E27FC236}">
              <a16:creationId xmlns:a16="http://schemas.microsoft.com/office/drawing/2014/main" xmlns="" id="{00000000-0008-0000-2100-00004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4" name="156 CuadroTexto">
          <a:extLst>
            <a:ext uri="{FF2B5EF4-FFF2-40B4-BE49-F238E27FC236}">
              <a16:creationId xmlns:a16="http://schemas.microsoft.com/office/drawing/2014/main" xmlns="" id="{00000000-0008-0000-2100-00004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5" name="157 CuadroTexto">
          <a:extLst>
            <a:ext uri="{FF2B5EF4-FFF2-40B4-BE49-F238E27FC236}">
              <a16:creationId xmlns:a16="http://schemas.microsoft.com/office/drawing/2014/main" xmlns="" id="{00000000-0008-0000-2100-00004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6" name="158 CuadroTexto">
          <a:extLst>
            <a:ext uri="{FF2B5EF4-FFF2-40B4-BE49-F238E27FC236}">
              <a16:creationId xmlns:a16="http://schemas.microsoft.com/office/drawing/2014/main" xmlns="" id="{00000000-0008-0000-2100-00004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7" name="159 CuadroTexto">
          <a:extLst>
            <a:ext uri="{FF2B5EF4-FFF2-40B4-BE49-F238E27FC236}">
              <a16:creationId xmlns:a16="http://schemas.microsoft.com/office/drawing/2014/main" xmlns="" id="{00000000-0008-0000-2100-00004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8" name="160 CuadroTexto">
          <a:extLst>
            <a:ext uri="{FF2B5EF4-FFF2-40B4-BE49-F238E27FC236}">
              <a16:creationId xmlns:a16="http://schemas.microsoft.com/office/drawing/2014/main" xmlns="" id="{00000000-0008-0000-2100-00005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9" name="161 CuadroTexto">
          <a:extLst>
            <a:ext uri="{FF2B5EF4-FFF2-40B4-BE49-F238E27FC236}">
              <a16:creationId xmlns:a16="http://schemas.microsoft.com/office/drawing/2014/main" xmlns="" id="{00000000-0008-0000-2100-00005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0" name="162 CuadroTexto">
          <a:extLst>
            <a:ext uri="{FF2B5EF4-FFF2-40B4-BE49-F238E27FC236}">
              <a16:creationId xmlns:a16="http://schemas.microsoft.com/office/drawing/2014/main" xmlns="" id="{00000000-0008-0000-2100-00005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1" name="163 CuadroTexto">
          <a:extLst>
            <a:ext uri="{FF2B5EF4-FFF2-40B4-BE49-F238E27FC236}">
              <a16:creationId xmlns:a16="http://schemas.microsoft.com/office/drawing/2014/main" xmlns="" id="{00000000-0008-0000-2100-00005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2" name="164 CuadroTexto">
          <a:extLst>
            <a:ext uri="{FF2B5EF4-FFF2-40B4-BE49-F238E27FC236}">
              <a16:creationId xmlns:a16="http://schemas.microsoft.com/office/drawing/2014/main" xmlns="" id="{00000000-0008-0000-2100-00005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3" name="165 CuadroTexto">
          <a:extLst>
            <a:ext uri="{FF2B5EF4-FFF2-40B4-BE49-F238E27FC236}">
              <a16:creationId xmlns:a16="http://schemas.microsoft.com/office/drawing/2014/main" xmlns="" id="{00000000-0008-0000-2100-00005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4" name="166 CuadroTexto">
          <a:extLst>
            <a:ext uri="{FF2B5EF4-FFF2-40B4-BE49-F238E27FC236}">
              <a16:creationId xmlns:a16="http://schemas.microsoft.com/office/drawing/2014/main" xmlns="" id="{00000000-0008-0000-2100-00005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5" name="167 CuadroTexto">
          <a:extLst>
            <a:ext uri="{FF2B5EF4-FFF2-40B4-BE49-F238E27FC236}">
              <a16:creationId xmlns:a16="http://schemas.microsoft.com/office/drawing/2014/main" xmlns="" id="{00000000-0008-0000-2100-00005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6" name="168 CuadroTexto">
          <a:extLst>
            <a:ext uri="{FF2B5EF4-FFF2-40B4-BE49-F238E27FC236}">
              <a16:creationId xmlns:a16="http://schemas.microsoft.com/office/drawing/2014/main" xmlns="" id="{00000000-0008-0000-2100-00005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7" name="169 CuadroTexto">
          <a:extLst>
            <a:ext uri="{FF2B5EF4-FFF2-40B4-BE49-F238E27FC236}">
              <a16:creationId xmlns:a16="http://schemas.microsoft.com/office/drawing/2014/main" xmlns="" id="{00000000-0008-0000-2100-00005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8" name="170 CuadroTexto">
          <a:extLst>
            <a:ext uri="{FF2B5EF4-FFF2-40B4-BE49-F238E27FC236}">
              <a16:creationId xmlns:a16="http://schemas.microsoft.com/office/drawing/2014/main" xmlns="" id="{00000000-0008-0000-2100-00005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9" name="171 CuadroTexto">
          <a:extLst>
            <a:ext uri="{FF2B5EF4-FFF2-40B4-BE49-F238E27FC236}">
              <a16:creationId xmlns:a16="http://schemas.microsoft.com/office/drawing/2014/main" xmlns="" id="{00000000-0008-0000-2100-00005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0" name="172 CuadroTexto">
          <a:extLst>
            <a:ext uri="{FF2B5EF4-FFF2-40B4-BE49-F238E27FC236}">
              <a16:creationId xmlns:a16="http://schemas.microsoft.com/office/drawing/2014/main" xmlns="" id="{00000000-0008-0000-2100-00005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1" name="173 CuadroTexto">
          <a:extLst>
            <a:ext uri="{FF2B5EF4-FFF2-40B4-BE49-F238E27FC236}">
              <a16:creationId xmlns:a16="http://schemas.microsoft.com/office/drawing/2014/main" xmlns="" id="{00000000-0008-0000-2100-00005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2" name="174 CuadroTexto">
          <a:extLst>
            <a:ext uri="{FF2B5EF4-FFF2-40B4-BE49-F238E27FC236}">
              <a16:creationId xmlns:a16="http://schemas.microsoft.com/office/drawing/2014/main" xmlns="" id="{00000000-0008-0000-2100-00005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3" name="175 CuadroTexto">
          <a:extLst>
            <a:ext uri="{FF2B5EF4-FFF2-40B4-BE49-F238E27FC236}">
              <a16:creationId xmlns:a16="http://schemas.microsoft.com/office/drawing/2014/main" xmlns="" id="{00000000-0008-0000-2100-00005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4" name="176 CuadroTexto">
          <a:extLst>
            <a:ext uri="{FF2B5EF4-FFF2-40B4-BE49-F238E27FC236}">
              <a16:creationId xmlns:a16="http://schemas.microsoft.com/office/drawing/2014/main" xmlns="" id="{00000000-0008-0000-2100-00006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5" name="177 CuadroTexto">
          <a:extLst>
            <a:ext uri="{FF2B5EF4-FFF2-40B4-BE49-F238E27FC236}">
              <a16:creationId xmlns:a16="http://schemas.microsoft.com/office/drawing/2014/main" xmlns="" id="{00000000-0008-0000-2100-00006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6" name="178 CuadroTexto">
          <a:extLst>
            <a:ext uri="{FF2B5EF4-FFF2-40B4-BE49-F238E27FC236}">
              <a16:creationId xmlns:a16="http://schemas.microsoft.com/office/drawing/2014/main" xmlns="" id="{00000000-0008-0000-2100-00006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7" name="179 CuadroTexto">
          <a:extLst>
            <a:ext uri="{FF2B5EF4-FFF2-40B4-BE49-F238E27FC236}">
              <a16:creationId xmlns:a16="http://schemas.microsoft.com/office/drawing/2014/main" xmlns="" id="{00000000-0008-0000-2100-00006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8" name="180 CuadroTexto">
          <a:extLst>
            <a:ext uri="{FF2B5EF4-FFF2-40B4-BE49-F238E27FC236}">
              <a16:creationId xmlns:a16="http://schemas.microsoft.com/office/drawing/2014/main" xmlns="" id="{00000000-0008-0000-2100-00006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9" name="181 CuadroTexto">
          <a:extLst>
            <a:ext uri="{FF2B5EF4-FFF2-40B4-BE49-F238E27FC236}">
              <a16:creationId xmlns:a16="http://schemas.microsoft.com/office/drawing/2014/main" xmlns="" id="{00000000-0008-0000-2100-00006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0" name="182 CuadroTexto">
          <a:extLst>
            <a:ext uri="{FF2B5EF4-FFF2-40B4-BE49-F238E27FC236}">
              <a16:creationId xmlns:a16="http://schemas.microsoft.com/office/drawing/2014/main" xmlns="" id="{00000000-0008-0000-2100-00006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1" name="183 CuadroTexto">
          <a:extLst>
            <a:ext uri="{FF2B5EF4-FFF2-40B4-BE49-F238E27FC236}">
              <a16:creationId xmlns:a16="http://schemas.microsoft.com/office/drawing/2014/main" xmlns="" id="{00000000-0008-0000-2100-00006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2" name="184 CuadroTexto">
          <a:extLst>
            <a:ext uri="{FF2B5EF4-FFF2-40B4-BE49-F238E27FC236}">
              <a16:creationId xmlns:a16="http://schemas.microsoft.com/office/drawing/2014/main" xmlns="" id="{00000000-0008-0000-2100-00006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3" name="185 CuadroTexto">
          <a:extLst>
            <a:ext uri="{FF2B5EF4-FFF2-40B4-BE49-F238E27FC236}">
              <a16:creationId xmlns:a16="http://schemas.microsoft.com/office/drawing/2014/main" xmlns="" id="{00000000-0008-0000-2100-00006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4" name="186 CuadroTexto">
          <a:extLst>
            <a:ext uri="{FF2B5EF4-FFF2-40B4-BE49-F238E27FC236}">
              <a16:creationId xmlns:a16="http://schemas.microsoft.com/office/drawing/2014/main" xmlns="" id="{00000000-0008-0000-2100-00006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5" name="187 CuadroTexto">
          <a:extLst>
            <a:ext uri="{FF2B5EF4-FFF2-40B4-BE49-F238E27FC236}">
              <a16:creationId xmlns:a16="http://schemas.microsoft.com/office/drawing/2014/main" xmlns="" id="{00000000-0008-0000-2100-00006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6" name="188 CuadroTexto">
          <a:extLst>
            <a:ext uri="{FF2B5EF4-FFF2-40B4-BE49-F238E27FC236}">
              <a16:creationId xmlns:a16="http://schemas.microsoft.com/office/drawing/2014/main" xmlns="" id="{00000000-0008-0000-2100-00006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7" name="189 CuadroTexto">
          <a:extLst>
            <a:ext uri="{FF2B5EF4-FFF2-40B4-BE49-F238E27FC236}">
              <a16:creationId xmlns:a16="http://schemas.microsoft.com/office/drawing/2014/main" xmlns="" id="{00000000-0008-0000-2100-00006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8" name="190 CuadroTexto">
          <a:extLst>
            <a:ext uri="{FF2B5EF4-FFF2-40B4-BE49-F238E27FC236}">
              <a16:creationId xmlns:a16="http://schemas.microsoft.com/office/drawing/2014/main" xmlns="" id="{00000000-0008-0000-2100-00006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9" name="191 CuadroTexto">
          <a:extLst>
            <a:ext uri="{FF2B5EF4-FFF2-40B4-BE49-F238E27FC236}">
              <a16:creationId xmlns:a16="http://schemas.microsoft.com/office/drawing/2014/main" xmlns="" id="{00000000-0008-0000-2100-00006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0" name="192 CuadroTexto">
          <a:extLst>
            <a:ext uri="{FF2B5EF4-FFF2-40B4-BE49-F238E27FC236}">
              <a16:creationId xmlns:a16="http://schemas.microsoft.com/office/drawing/2014/main" xmlns="" id="{00000000-0008-0000-2100-00007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1" name="193 CuadroTexto">
          <a:extLst>
            <a:ext uri="{FF2B5EF4-FFF2-40B4-BE49-F238E27FC236}">
              <a16:creationId xmlns:a16="http://schemas.microsoft.com/office/drawing/2014/main" xmlns="" id="{00000000-0008-0000-2100-00007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2" name="194 CuadroTexto">
          <a:extLst>
            <a:ext uri="{FF2B5EF4-FFF2-40B4-BE49-F238E27FC236}">
              <a16:creationId xmlns:a16="http://schemas.microsoft.com/office/drawing/2014/main" xmlns="" id="{00000000-0008-0000-2100-00007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3" name="195 CuadroTexto">
          <a:extLst>
            <a:ext uri="{FF2B5EF4-FFF2-40B4-BE49-F238E27FC236}">
              <a16:creationId xmlns:a16="http://schemas.microsoft.com/office/drawing/2014/main" xmlns="" id="{00000000-0008-0000-2100-00007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4" name="196 CuadroTexto">
          <a:extLst>
            <a:ext uri="{FF2B5EF4-FFF2-40B4-BE49-F238E27FC236}">
              <a16:creationId xmlns:a16="http://schemas.microsoft.com/office/drawing/2014/main" xmlns="" id="{00000000-0008-0000-2100-00007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5" name="197 CuadroTexto">
          <a:extLst>
            <a:ext uri="{FF2B5EF4-FFF2-40B4-BE49-F238E27FC236}">
              <a16:creationId xmlns:a16="http://schemas.microsoft.com/office/drawing/2014/main" xmlns="" id="{00000000-0008-0000-2100-00007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6" name="198 CuadroTexto">
          <a:extLst>
            <a:ext uri="{FF2B5EF4-FFF2-40B4-BE49-F238E27FC236}">
              <a16:creationId xmlns:a16="http://schemas.microsoft.com/office/drawing/2014/main" xmlns="" id="{00000000-0008-0000-2100-00007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7" name="199 CuadroTexto">
          <a:extLst>
            <a:ext uri="{FF2B5EF4-FFF2-40B4-BE49-F238E27FC236}">
              <a16:creationId xmlns:a16="http://schemas.microsoft.com/office/drawing/2014/main" xmlns="" id="{00000000-0008-0000-2100-00007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8" name="200 CuadroTexto">
          <a:extLst>
            <a:ext uri="{FF2B5EF4-FFF2-40B4-BE49-F238E27FC236}">
              <a16:creationId xmlns:a16="http://schemas.microsoft.com/office/drawing/2014/main" xmlns="" id="{00000000-0008-0000-2100-00007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9" name="201 CuadroTexto">
          <a:extLst>
            <a:ext uri="{FF2B5EF4-FFF2-40B4-BE49-F238E27FC236}">
              <a16:creationId xmlns:a16="http://schemas.microsoft.com/office/drawing/2014/main" xmlns="" id="{00000000-0008-0000-2100-00007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0" name="202 CuadroTexto">
          <a:extLst>
            <a:ext uri="{FF2B5EF4-FFF2-40B4-BE49-F238E27FC236}">
              <a16:creationId xmlns:a16="http://schemas.microsoft.com/office/drawing/2014/main" xmlns="" id="{00000000-0008-0000-2100-00007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1" name="203 CuadroTexto">
          <a:extLst>
            <a:ext uri="{FF2B5EF4-FFF2-40B4-BE49-F238E27FC236}">
              <a16:creationId xmlns:a16="http://schemas.microsoft.com/office/drawing/2014/main" xmlns="" id="{00000000-0008-0000-2100-00007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2" name="204 CuadroTexto">
          <a:extLst>
            <a:ext uri="{FF2B5EF4-FFF2-40B4-BE49-F238E27FC236}">
              <a16:creationId xmlns:a16="http://schemas.microsoft.com/office/drawing/2014/main" xmlns="" id="{00000000-0008-0000-2100-00007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3" name="205 CuadroTexto">
          <a:extLst>
            <a:ext uri="{FF2B5EF4-FFF2-40B4-BE49-F238E27FC236}">
              <a16:creationId xmlns:a16="http://schemas.microsoft.com/office/drawing/2014/main" xmlns="" id="{00000000-0008-0000-2100-00007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4" name="206 CuadroTexto">
          <a:extLst>
            <a:ext uri="{FF2B5EF4-FFF2-40B4-BE49-F238E27FC236}">
              <a16:creationId xmlns:a16="http://schemas.microsoft.com/office/drawing/2014/main" xmlns="" id="{00000000-0008-0000-2100-00007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5" name="207 CuadroTexto">
          <a:extLst>
            <a:ext uri="{FF2B5EF4-FFF2-40B4-BE49-F238E27FC236}">
              <a16:creationId xmlns:a16="http://schemas.microsoft.com/office/drawing/2014/main" xmlns="" id="{00000000-0008-0000-2100-00007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6" name="208 CuadroTexto">
          <a:extLst>
            <a:ext uri="{FF2B5EF4-FFF2-40B4-BE49-F238E27FC236}">
              <a16:creationId xmlns:a16="http://schemas.microsoft.com/office/drawing/2014/main" xmlns="" id="{00000000-0008-0000-2100-00008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7" name="209 CuadroTexto">
          <a:extLst>
            <a:ext uri="{FF2B5EF4-FFF2-40B4-BE49-F238E27FC236}">
              <a16:creationId xmlns:a16="http://schemas.microsoft.com/office/drawing/2014/main" xmlns="" id="{00000000-0008-0000-2100-00008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8" name="210 CuadroTexto">
          <a:extLst>
            <a:ext uri="{FF2B5EF4-FFF2-40B4-BE49-F238E27FC236}">
              <a16:creationId xmlns:a16="http://schemas.microsoft.com/office/drawing/2014/main" xmlns="" id="{00000000-0008-0000-2100-00008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9" name="211 CuadroTexto">
          <a:extLst>
            <a:ext uri="{FF2B5EF4-FFF2-40B4-BE49-F238E27FC236}">
              <a16:creationId xmlns:a16="http://schemas.microsoft.com/office/drawing/2014/main" xmlns="" id="{00000000-0008-0000-2100-00008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0" name="212 CuadroTexto">
          <a:extLst>
            <a:ext uri="{FF2B5EF4-FFF2-40B4-BE49-F238E27FC236}">
              <a16:creationId xmlns:a16="http://schemas.microsoft.com/office/drawing/2014/main" xmlns="" id="{00000000-0008-0000-2100-00008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1" name="213 CuadroTexto">
          <a:extLst>
            <a:ext uri="{FF2B5EF4-FFF2-40B4-BE49-F238E27FC236}">
              <a16:creationId xmlns:a16="http://schemas.microsoft.com/office/drawing/2014/main" xmlns="" id="{00000000-0008-0000-2100-00008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2" name="214 CuadroTexto">
          <a:extLst>
            <a:ext uri="{FF2B5EF4-FFF2-40B4-BE49-F238E27FC236}">
              <a16:creationId xmlns:a16="http://schemas.microsoft.com/office/drawing/2014/main" xmlns="" id="{00000000-0008-0000-2100-00008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3" name="215 CuadroTexto">
          <a:extLst>
            <a:ext uri="{FF2B5EF4-FFF2-40B4-BE49-F238E27FC236}">
              <a16:creationId xmlns:a16="http://schemas.microsoft.com/office/drawing/2014/main" xmlns="" id="{00000000-0008-0000-2100-00008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4" name="216 CuadroTexto">
          <a:extLst>
            <a:ext uri="{FF2B5EF4-FFF2-40B4-BE49-F238E27FC236}">
              <a16:creationId xmlns:a16="http://schemas.microsoft.com/office/drawing/2014/main" xmlns="" id="{00000000-0008-0000-2100-00008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5" name="217 CuadroTexto">
          <a:extLst>
            <a:ext uri="{FF2B5EF4-FFF2-40B4-BE49-F238E27FC236}">
              <a16:creationId xmlns:a16="http://schemas.microsoft.com/office/drawing/2014/main" xmlns="" id="{00000000-0008-0000-2100-00008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6" name="218 CuadroTexto">
          <a:extLst>
            <a:ext uri="{FF2B5EF4-FFF2-40B4-BE49-F238E27FC236}">
              <a16:creationId xmlns:a16="http://schemas.microsoft.com/office/drawing/2014/main" xmlns="" id="{00000000-0008-0000-2100-00008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7" name="219 CuadroTexto">
          <a:extLst>
            <a:ext uri="{FF2B5EF4-FFF2-40B4-BE49-F238E27FC236}">
              <a16:creationId xmlns:a16="http://schemas.microsoft.com/office/drawing/2014/main" xmlns="" id="{00000000-0008-0000-2100-00008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8" name="220 CuadroTexto">
          <a:extLst>
            <a:ext uri="{FF2B5EF4-FFF2-40B4-BE49-F238E27FC236}">
              <a16:creationId xmlns:a16="http://schemas.microsoft.com/office/drawing/2014/main" xmlns="" id="{00000000-0008-0000-2100-00008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9" name="221 CuadroTexto">
          <a:extLst>
            <a:ext uri="{FF2B5EF4-FFF2-40B4-BE49-F238E27FC236}">
              <a16:creationId xmlns:a16="http://schemas.microsoft.com/office/drawing/2014/main" xmlns="" id="{00000000-0008-0000-2100-00008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0" name="222 CuadroTexto">
          <a:extLst>
            <a:ext uri="{FF2B5EF4-FFF2-40B4-BE49-F238E27FC236}">
              <a16:creationId xmlns:a16="http://schemas.microsoft.com/office/drawing/2014/main" xmlns="" id="{00000000-0008-0000-2100-00008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1" name="223 CuadroTexto">
          <a:extLst>
            <a:ext uri="{FF2B5EF4-FFF2-40B4-BE49-F238E27FC236}">
              <a16:creationId xmlns:a16="http://schemas.microsoft.com/office/drawing/2014/main" xmlns="" id="{00000000-0008-0000-2100-00008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2" name="224 CuadroTexto">
          <a:extLst>
            <a:ext uri="{FF2B5EF4-FFF2-40B4-BE49-F238E27FC236}">
              <a16:creationId xmlns:a16="http://schemas.microsoft.com/office/drawing/2014/main" xmlns="" id="{00000000-0008-0000-2100-00009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3" name="225 CuadroTexto">
          <a:extLst>
            <a:ext uri="{FF2B5EF4-FFF2-40B4-BE49-F238E27FC236}">
              <a16:creationId xmlns:a16="http://schemas.microsoft.com/office/drawing/2014/main" xmlns="" id="{00000000-0008-0000-2100-00009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4" name="226 CuadroTexto">
          <a:extLst>
            <a:ext uri="{FF2B5EF4-FFF2-40B4-BE49-F238E27FC236}">
              <a16:creationId xmlns:a16="http://schemas.microsoft.com/office/drawing/2014/main" xmlns="" id="{00000000-0008-0000-2100-00009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5" name="227 CuadroTexto">
          <a:extLst>
            <a:ext uri="{FF2B5EF4-FFF2-40B4-BE49-F238E27FC236}">
              <a16:creationId xmlns:a16="http://schemas.microsoft.com/office/drawing/2014/main" xmlns="" id="{00000000-0008-0000-2100-00009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6" name="228 CuadroTexto">
          <a:extLst>
            <a:ext uri="{FF2B5EF4-FFF2-40B4-BE49-F238E27FC236}">
              <a16:creationId xmlns:a16="http://schemas.microsoft.com/office/drawing/2014/main" xmlns="" id="{00000000-0008-0000-2100-00009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7" name="229 CuadroTexto">
          <a:extLst>
            <a:ext uri="{FF2B5EF4-FFF2-40B4-BE49-F238E27FC236}">
              <a16:creationId xmlns:a16="http://schemas.microsoft.com/office/drawing/2014/main" xmlns="" id="{00000000-0008-0000-2100-00009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8" name="230 CuadroTexto">
          <a:extLst>
            <a:ext uri="{FF2B5EF4-FFF2-40B4-BE49-F238E27FC236}">
              <a16:creationId xmlns:a16="http://schemas.microsoft.com/office/drawing/2014/main" xmlns="" id="{00000000-0008-0000-2100-00009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9" name="231 CuadroTexto">
          <a:extLst>
            <a:ext uri="{FF2B5EF4-FFF2-40B4-BE49-F238E27FC236}">
              <a16:creationId xmlns:a16="http://schemas.microsoft.com/office/drawing/2014/main" xmlns="" id="{00000000-0008-0000-2100-00009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0" name="232 CuadroTexto">
          <a:extLst>
            <a:ext uri="{FF2B5EF4-FFF2-40B4-BE49-F238E27FC236}">
              <a16:creationId xmlns:a16="http://schemas.microsoft.com/office/drawing/2014/main" xmlns="" id="{00000000-0008-0000-2100-00009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1" name="233 CuadroTexto">
          <a:extLst>
            <a:ext uri="{FF2B5EF4-FFF2-40B4-BE49-F238E27FC236}">
              <a16:creationId xmlns:a16="http://schemas.microsoft.com/office/drawing/2014/main" xmlns="" id="{00000000-0008-0000-2100-00009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2" name="234 CuadroTexto">
          <a:extLst>
            <a:ext uri="{FF2B5EF4-FFF2-40B4-BE49-F238E27FC236}">
              <a16:creationId xmlns:a16="http://schemas.microsoft.com/office/drawing/2014/main" xmlns="" id="{00000000-0008-0000-2100-00009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3" name="235 CuadroTexto">
          <a:extLst>
            <a:ext uri="{FF2B5EF4-FFF2-40B4-BE49-F238E27FC236}">
              <a16:creationId xmlns:a16="http://schemas.microsoft.com/office/drawing/2014/main" xmlns="" id="{00000000-0008-0000-2100-00009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4" name="236 CuadroTexto">
          <a:extLst>
            <a:ext uri="{FF2B5EF4-FFF2-40B4-BE49-F238E27FC236}">
              <a16:creationId xmlns:a16="http://schemas.microsoft.com/office/drawing/2014/main" xmlns="" id="{00000000-0008-0000-2100-00009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5" name="237 CuadroTexto">
          <a:extLst>
            <a:ext uri="{FF2B5EF4-FFF2-40B4-BE49-F238E27FC236}">
              <a16:creationId xmlns:a16="http://schemas.microsoft.com/office/drawing/2014/main" xmlns="" id="{00000000-0008-0000-2100-00009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6" name="238 CuadroTexto">
          <a:extLst>
            <a:ext uri="{FF2B5EF4-FFF2-40B4-BE49-F238E27FC236}">
              <a16:creationId xmlns:a16="http://schemas.microsoft.com/office/drawing/2014/main" xmlns="" id="{00000000-0008-0000-2100-00009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7" name="239 CuadroTexto">
          <a:extLst>
            <a:ext uri="{FF2B5EF4-FFF2-40B4-BE49-F238E27FC236}">
              <a16:creationId xmlns:a16="http://schemas.microsoft.com/office/drawing/2014/main" xmlns="" id="{00000000-0008-0000-2100-00009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8" name="240 CuadroTexto">
          <a:extLst>
            <a:ext uri="{FF2B5EF4-FFF2-40B4-BE49-F238E27FC236}">
              <a16:creationId xmlns:a16="http://schemas.microsoft.com/office/drawing/2014/main" xmlns="" id="{00000000-0008-0000-2100-0000A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9" name="241 CuadroTexto">
          <a:extLst>
            <a:ext uri="{FF2B5EF4-FFF2-40B4-BE49-F238E27FC236}">
              <a16:creationId xmlns:a16="http://schemas.microsoft.com/office/drawing/2014/main" xmlns="" id="{00000000-0008-0000-2100-0000A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0" name="242 CuadroTexto">
          <a:extLst>
            <a:ext uri="{FF2B5EF4-FFF2-40B4-BE49-F238E27FC236}">
              <a16:creationId xmlns:a16="http://schemas.microsoft.com/office/drawing/2014/main" xmlns="" id="{00000000-0008-0000-2100-0000A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1" name="243 CuadroTexto">
          <a:extLst>
            <a:ext uri="{FF2B5EF4-FFF2-40B4-BE49-F238E27FC236}">
              <a16:creationId xmlns:a16="http://schemas.microsoft.com/office/drawing/2014/main" xmlns="" id="{00000000-0008-0000-2100-0000A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2" name="244 CuadroTexto">
          <a:extLst>
            <a:ext uri="{FF2B5EF4-FFF2-40B4-BE49-F238E27FC236}">
              <a16:creationId xmlns:a16="http://schemas.microsoft.com/office/drawing/2014/main" xmlns="" id="{00000000-0008-0000-2100-0000A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3" name="245 CuadroTexto">
          <a:extLst>
            <a:ext uri="{FF2B5EF4-FFF2-40B4-BE49-F238E27FC236}">
              <a16:creationId xmlns:a16="http://schemas.microsoft.com/office/drawing/2014/main" xmlns="" id="{00000000-0008-0000-2100-0000A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4" name="246 CuadroTexto">
          <a:extLst>
            <a:ext uri="{FF2B5EF4-FFF2-40B4-BE49-F238E27FC236}">
              <a16:creationId xmlns:a16="http://schemas.microsoft.com/office/drawing/2014/main" xmlns="" id="{00000000-0008-0000-2100-0000A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5" name="247 CuadroTexto">
          <a:extLst>
            <a:ext uri="{FF2B5EF4-FFF2-40B4-BE49-F238E27FC236}">
              <a16:creationId xmlns:a16="http://schemas.microsoft.com/office/drawing/2014/main" xmlns="" id="{00000000-0008-0000-2100-0000A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6" name="248 CuadroTexto">
          <a:extLst>
            <a:ext uri="{FF2B5EF4-FFF2-40B4-BE49-F238E27FC236}">
              <a16:creationId xmlns:a16="http://schemas.microsoft.com/office/drawing/2014/main" xmlns="" id="{00000000-0008-0000-2100-0000A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7" name="249 CuadroTexto">
          <a:extLst>
            <a:ext uri="{FF2B5EF4-FFF2-40B4-BE49-F238E27FC236}">
              <a16:creationId xmlns:a16="http://schemas.microsoft.com/office/drawing/2014/main" xmlns="" id="{00000000-0008-0000-2100-0000A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8" name="250 CuadroTexto">
          <a:extLst>
            <a:ext uri="{FF2B5EF4-FFF2-40B4-BE49-F238E27FC236}">
              <a16:creationId xmlns:a16="http://schemas.microsoft.com/office/drawing/2014/main" xmlns="" id="{00000000-0008-0000-2100-0000A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9" name="251 CuadroTexto">
          <a:extLst>
            <a:ext uri="{FF2B5EF4-FFF2-40B4-BE49-F238E27FC236}">
              <a16:creationId xmlns:a16="http://schemas.microsoft.com/office/drawing/2014/main" xmlns="" id="{00000000-0008-0000-2100-0000A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0" name="252 CuadroTexto">
          <a:extLst>
            <a:ext uri="{FF2B5EF4-FFF2-40B4-BE49-F238E27FC236}">
              <a16:creationId xmlns:a16="http://schemas.microsoft.com/office/drawing/2014/main" xmlns="" id="{00000000-0008-0000-2100-0000A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1" name="253 CuadroTexto">
          <a:extLst>
            <a:ext uri="{FF2B5EF4-FFF2-40B4-BE49-F238E27FC236}">
              <a16:creationId xmlns:a16="http://schemas.microsoft.com/office/drawing/2014/main" xmlns="" id="{00000000-0008-0000-2100-0000A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2" name="254 CuadroTexto">
          <a:extLst>
            <a:ext uri="{FF2B5EF4-FFF2-40B4-BE49-F238E27FC236}">
              <a16:creationId xmlns:a16="http://schemas.microsoft.com/office/drawing/2014/main" xmlns="" id="{00000000-0008-0000-2100-0000A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3" name="255 CuadroTexto">
          <a:extLst>
            <a:ext uri="{FF2B5EF4-FFF2-40B4-BE49-F238E27FC236}">
              <a16:creationId xmlns:a16="http://schemas.microsoft.com/office/drawing/2014/main" xmlns="" id="{00000000-0008-0000-2100-0000A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4" name="256 CuadroTexto">
          <a:extLst>
            <a:ext uri="{FF2B5EF4-FFF2-40B4-BE49-F238E27FC236}">
              <a16:creationId xmlns:a16="http://schemas.microsoft.com/office/drawing/2014/main" xmlns="" id="{00000000-0008-0000-2100-0000B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5" name="257 CuadroTexto">
          <a:extLst>
            <a:ext uri="{FF2B5EF4-FFF2-40B4-BE49-F238E27FC236}">
              <a16:creationId xmlns:a16="http://schemas.microsoft.com/office/drawing/2014/main" xmlns="" id="{00000000-0008-0000-2100-0000B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6" name="258 CuadroTexto">
          <a:extLst>
            <a:ext uri="{FF2B5EF4-FFF2-40B4-BE49-F238E27FC236}">
              <a16:creationId xmlns:a16="http://schemas.microsoft.com/office/drawing/2014/main" xmlns="" id="{00000000-0008-0000-2100-0000B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7" name="259 CuadroTexto">
          <a:extLst>
            <a:ext uri="{FF2B5EF4-FFF2-40B4-BE49-F238E27FC236}">
              <a16:creationId xmlns:a16="http://schemas.microsoft.com/office/drawing/2014/main" xmlns="" id="{00000000-0008-0000-2100-0000B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8" name="260 CuadroTexto">
          <a:extLst>
            <a:ext uri="{FF2B5EF4-FFF2-40B4-BE49-F238E27FC236}">
              <a16:creationId xmlns:a16="http://schemas.microsoft.com/office/drawing/2014/main" xmlns="" id="{00000000-0008-0000-2100-0000B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9" name="261 CuadroTexto">
          <a:extLst>
            <a:ext uri="{FF2B5EF4-FFF2-40B4-BE49-F238E27FC236}">
              <a16:creationId xmlns:a16="http://schemas.microsoft.com/office/drawing/2014/main" xmlns="" id="{00000000-0008-0000-2100-0000B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0" name="262 CuadroTexto">
          <a:extLst>
            <a:ext uri="{FF2B5EF4-FFF2-40B4-BE49-F238E27FC236}">
              <a16:creationId xmlns:a16="http://schemas.microsoft.com/office/drawing/2014/main" xmlns="" id="{00000000-0008-0000-2100-0000B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1" name="263 CuadroTexto">
          <a:extLst>
            <a:ext uri="{FF2B5EF4-FFF2-40B4-BE49-F238E27FC236}">
              <a16:creationId xmlns:a16="http://schemas.microsoft.com/office/drawing/2014/main" xmlns="" id="{00000000-0008-0000-2100-0000B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2" name="264 CuadroTexto">
          <a:extLst>
            <a:ext uri="{FF2B5EF4-FFF2-40B4-BE49-F238E27FC236}">
              <a16:creationId xmlns:a16="http://schemas.microsoft.com/office/drawing/2014/main" xmlns="" id="{00000000-0008-0000-2100-0000B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3" name="265 CuadroTexto">
          <a:extLst>
            <a:ext uri="{FF2B5EF4-FFF2-40B4-BE49-F238E27FC236}">
              <a16:creationId xmlns:a16="http://schemas.microsoft.com/office/drawing/2014/main" xmlns="" id="{00000000-0008-0000-2100-0000B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4" name="266 CuadroTexto">
          <a:extLst>
            <a:ext uri="{FF2B5EF4-FFF2-40B4-BE49-F238E27FC236}">
              <a16:creationId xmlns:a16="http://schemas.microsoft.com/office/drawing/2014/main" xmlns="" id="{00000000-0008-0000-2100-0000B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5" name="267 CuadroTexto">
          <a:extLst>
            <a:ext uri="{FF2B5EF4-FFF2-40B4-BE49-F238E27FC236}">
              <a16:creationId xmlns:a16="http://schemas.microsoft.com/office/drawing/2014/main" xmlns="" id="{00000000-0008-0000-2100-0000B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6" name="268 CuadroTexto">
          <a:extLst>
            <a:ext uri="{FF2B5EF4-FFF2-40B4-BE49-F238E27FC236}">
              <a16:creationId xmlns:a16="http://schemas.microsoft.com/office/drawing/2014/main" xmlns="" id="{00000000-0008-0000-2100-0000B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7" name="269 CuadroTexto">
          <a:extLst>
            <a:ext uri="{FF2B5EF4-FFF2-40B4-BE49-F238E27FC236}">
              <a16:creationId xmlns:a16="http://schemas.microsoft.com/office/drawing/2014/main" xmlns="" id="{00000000-0008-0000-2100-0000B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8" name="270 CuadroTexto">
          <a:extLst>
            <a:ext uri="{FF2B5EF4-FFF2-40B4-BE49-F238E27FC236}">
              <a16:creationId xmlns:a16="http://schemas.microsoft.com/office/drawing/2014/main" xmlns="" id="{00000000-0008-0000-2100-0000B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9" name="271 CuadroTexto">
          <a:extLst>
            <a:ext uri="{FF2B5EF4-FFF2-40B4-BE49-F238E27FC236}">
              <a16:creationId xmlns:a16="http://schemas.microsoft.com/office/drawing/2014/main" xmlns="" id="{00000000-0008-0000-2100-0000B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0" name="272 CuadroTexto">
          <a:extLst>
            <a:ext uri="{FF2B5EF4-FFF2-40B4-BE49-F238E27FC236}">
              <a16:creationId xmlns:a16="http://schemas.microsoft.com/office/drawing/2014/main" xmlns="" id="{00000000-0008-0000-2100-0000C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1" name="273 CuadroTexto">
          <a:extLst>
            <a:ext uri="{FF2B5EF4-FFF2-40B4-BE49-F238E27FC236}">
              <a16:creationId xmlns:a16="http://schemas.microsoft.com/office/drawing/2014/main" xmlns="" id="{00000000-0008-0000-2100-0000C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2" name="274 CuadroTexto">
          <a:extLst>
            <a:ext uri="{FF2B5EF4-FFF2-40B4-BE49-F238E27FC236}">
              <a16:creationId xmlns:a16="http://schemas.microsoft.com/office/drawing/2014/main" xmlns="" id="{00000000-0008-0000-2100-0000C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3" name="275 CuadroTexto">
          <a:extLst>
            <a:ext uri="{FF2B5EF4-FFF2-40B4-BE49-F238E27FC236}">
              <a16:creationId xmlns:a16="http://schemas.microsoft.com/office/drawing/2014/main" xmlns="" id="{00000000-0008-0000-2100-0000C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4" name="276 CuadroTexto">
          <a:extLst>
            <a:ext uri="{FF2B5EF4-FFF2-40B4-BE49-F238E27FC236}">
              <a16:creationId xmlns:a16="http://schemas.microsoft.com/office/drawing/2014/main" xmlns="" id="{00000000-0008-0000-2100-0000C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5" name="277 CuadroTexto">
          <a:extLst>
            <a:ext uri="{FF2B5EF4-FFF2-40B4-BE49-F238E27FC236}">
              <a16:creationId xmlns:a16="http://schemas.microsoft.com/office/drawing/2014/main" xmlns="" id="{00000000-0008-0000-2100-0000C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6" name="278 CuadroTexto">
          <a:extLst>
            <a:ext uri="{FF2B5EF4-FFF2-40B4-BE49-F238E27FC236}">
              <a16:creationId xmlns:a16="http://schemas.microsoft.com/office/drawing/2014/main" xmlns="" id="{00000000-0008-0000-2100-0000C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7" name="279 CuadroTexto">
          <a:extLst>
            <a:ext uri="{FF2B5EF4-FFF2-40B4-BE49-F238E27FC236}">
              <a16:creationId xmlns:a16="http://schemas.microsoft.com/office/drawing/2014/main" xmlns="" id="{00000000-0008-0000-2100-0000C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8" name="280 CuadroTexto">
          <a:extLst>
            <a:ext uri="{FF2B5EF4-FFF2-40B4-BE49-F238E27FC236}">
              <a16:creationId xmlns:a16="http://schemas.microsoft.com/office/drawing/2014/main" xmlns="" id="{00000000-0008-0000-2100-0000C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9" name="281 CuadroTexto">
          <a:extLst>
            <a:ext uri="{FF2B5EF4-FFF2-40B4-BE49-F238E27FC236}">
              <a16:creationId xmlns:a16="http://schemas.microsoft.com/office/drawing/2014/main" xmlns="" id="{00000000-0008-0000-2100-0000C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0" name="282 CuadroTexto">
          <a:extLst>
            <a:ext uri="{FF2B5EF4-FFF2-40B4-BE49-F238E27FC236}">
              <a16:creationId xmlns:a16="http://schemas.microsoft.com/office/drawing/2014/main" xmlns="" id="{00000000-0008-0000-2100-0000C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1" name="283 CuadroTexto">
          <a:extLst>
            <a:ext uri="{FF2B5EF4-FFF2-40B4-BE49-F238E27FC236}">
              <a16:creationId xmlns:a16="http://schemas.microsoft.com/office/drawing/2014/main" xmlns="" id="{00000000-0008-0000-2100-0000C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2" name="284 CuadroTexto">
          <a:extLst>
            <a:ext uri="{FF2B5EF4-FFF2-40B4-BE49-F238E27FC236}">
              <a16:creationId xmlns:a16="http://schemas.microsoft.com/office/drawing/2014/main" xmlns="" id="{00000000-0008-0000-2100-0000C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3" name="285 CuadroTexto">
          <a:extLst>
            <a:ext uri="{FF2B5EF4-FFF2-40B4-BE49-F238E27FC236}">
              <a16:creationId xmlns:a16="http://schemas.microsoft.com/office/drawing/2014/main" xmlns="" id="{00000000-0008-0000-2100-0000C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4" name="286 CuadroTexto">
          <a:extLst>
            <a:ext uri="{FF2B5EF4-FFF2-40B4-BE49-F238E27FC236}">
              <a16:creationId xmlns:a16="http://schemas.microsoft.com/office/drawing/2014/main" xmlns="" id="{00000000-0008-0000-2100-0000C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5" name="287 CuadroTexto">
          <a:extLst>
            <a:ext uri="{FF2B5EF4-FFF2-40B4-BE49-F238E27FC236}">
              <a16:creationId xmlns:a16="http://schemas.microsoft.com/office/drawing/2014/main" xmlns="" id="{00000000-0008-0000-2100-0000C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6" name="288 CuadroTexto">
          <a:extLst>
            <a:ext uri="{FF2B5EF4-FFF2-40B4-BE49-F238E27FC236}">
              <a16:creationId xmlns:a16="http://schemas.microsoft.com/office/drawing/2014/main" xmlns="" id="{00000000-0008-0000-2100-0000D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7" name="289 CuadroTexto">
          <a:extLst>
            <a:ext uri="{FF2B5EF4-FFF2-40B4-BE49-F238E27FC236}">
              <a16:creationId xmlns:a16="http://schemas.microsoft.com/office/drawing/2014/main" xmlns="" id="{00000000-0008-0000-2100-0000D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8" name="290 CuadroTexto">
          <a:extLst>
            <a:ext uri="{FF2B5EF4-FFF2-40B4-BE49-F238E27FC236}">
              <a16:creationId xmlns:a16="http://schemas.microsoft.com/office/drawing/2014/main" xmlns="" id="{00000000-0008-0000-2100-0000D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9" name="291 CuadroTexto">
          <a:extLst>
            <a:ext uri="{FF2B5EF4-FFF2-40B4-BE49-F238E27FC236}">
              <a16:creationId xmlns:a16="http://schemas.microsoft.com/office/drawing/2014/main" xmlns="" id="{00000000-0008-0000-2100-0000D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0" name="292 CuadroTexto">
          <a:extLst>
            <a:ext uri="{FF2B5EF4-FFF2-40B4-BE49-F238E27FC236}">
              <a16:creationId xmlns:a16="http://schemas.microsoft.com/office/drawing/2014/main" xmlns="" id="{00000000-0008-0000-2100-0000D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1" name="293 CuadroTexto">
          <a:extLst>
            <a:ext uri="{FF2B5EF4-FFF2-40B4-BE49-F238E27FC236}">
              <a16:creationId xmlns:a16="http://schemas.microsoft.com/office/drawing/2014/main" xmlns="" id="{00000000-0008-0000-2100-0000D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2" name="294 CuadroTexto">
          <a:extLst>
            <a:ext uri="{FF2B5EF4-FFF2-40B4-BE49-F238E27FC236}">
              <a16:creationId xmlns:a16="http://schemas.microsoft.com/office/drawing/2014/main" xmlns="" id="{00000000-0008-0000-2100-0000D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3" name="295 CuadroTexto">
          <a:extLst>
            <a:ext uri="{FF2B5EF4-FFF2-40B4-BE49-F238E27FC236}">
              <a16:creationId xmlns:a16="http://schemas.microsoft.com/office/drawing/2014/main" xmlns="" id="{00000000-0008-0000-2100-0000D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4" name="296 CuadroTexto">
          <a:extLst>
            <a:ext uri="{FF2B5EF4-FFF2-40B4-BE49-F238E27FC236}">
              <a16:creationId xmlns:a16="http://schemas.microsoft.com/office/drawing/2014/main" xmlns="" id="{00000000-0008-0000-2100-0000D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5" name="17 CuadroTexto">
          <a:extLst>
            <a:ext uri="{FF2B5EF4-FFF2-40B4-BE49-F238E27FC236}">
              <a16:creationId xmlns:a16="http://schemas.microsoft.com/office/drawing/2014/main" xmlns="" id="{00000000-0008-0000-2100-0000D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6" name="90 CuadroTexto">
          <a:extLst>
            <a:ext uri="{FF2B5EF4-FFF2-40B4-BE49-F238E27FC236}">
              <a16:creationId xmlns:a16="http://schemas.microsoft.com/office/drawing/2014/main" xmlns="" id="{00000000-0008-0000-2100-0000D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7" name="91 CuadroTexto">
          <a:extLst>
            <a:ext uri="{FF2B5EF4-FFF2-40B4-BE49-F238E27FC236}">
              <a16:creationId xmlns:a16="http://schemas.microsoft.com/office/drawing/2014/main" xmlns="" id="{00000000-0008-0000-2100-0000D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8" name="92 CuadroTexto">
          <a:extLst>
            <a:ext uri="{FF2B5EF4-FFF2-40B4-BE49-F238E27FC236}">
              <a16:creationId xmlns:a16="http://schemas.microsoft.com/office/drawing/2014/main" xmlns="" id="{00000000-0008-0000-2100-0000D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9" name="93 CuadroTexto">
          <a:extLst>
            <a:ext uri="{FF2B5EF4-FFF2-40B4-BE49-F238E27FC236}">
              <a16:creationId xmlns:a16="http://schemas.microsoft.com/office/drawing/2014/main" xmlns="" id="{00000000-0008-0000-2100-0000D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0" name="94 CuadroTexto">
          <a:extLst>
            <a:ext uri="{FF2B5EF4-FFF2-40B4-BE49-F238E27FC236}">
              <a16:creationId xmlns:a16="http://schemas.microsoft.com/office/drawing/2014/main" xmlns="" id="{00000000-0008-0000-2100-0000D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1" name="95 CuadroTexto">
          <a:extLst>
            <a:ext uri="{FF2B5EF4-FFF2-40B4-BE49-F238E27FC236}">
              <a16:creationId xmlns:a16="http://schemas.microsoft.com/office/drawing/2014/main" xmlns="" id="{00000000-0008-0000-2100-0000D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2" name="96 CuadroTexto">
          <a:extLst>
            <a:ext uri="{FF2B5EF4-FFF2-40B4-BE49-F238E27FC236}">
              <a16:creationId xmlns:a16="http://schemas.microsoft.com/office/drawing/2014/main" xmlns="" id="{00000000-0008-0000-2100-0000E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3" name="97 CuadroTexto">
          <a:extLst>
            <a:ext uri="{FF2B5EF4-FFF2-40B4-BE49-F238E27FC236}">
              <a16:creationId xmlns:a16="http://schemas.microsoft.com/office/drawing/2014/main" xmlns="" id="{00000000-0008-0000-2100-0000E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4" name="98 CuadroTexto">
          <a:extLst>
            <a:ext uri="{FF2B5EF4-FFF2-40B4-BE49-F238E27FC236}">
              <a16:creationId xmlns:a16="http://schemas.microsoft.com/office/drawing/2014/main" xmlns="" id="{00000000-0008-0000-2100-0000E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5" name="99 CuadroTexto">
          <a:extLst>
            <a:ext uri="{FF2B5EF4-FFF2-40B4-BE49-F238E27FC236}">
              <a16:creationId xmlns:a16="http://schemas.microsoft.com/office/drawing/2014/main" xmlns="" id="{00000000-0008-0000-2100-0000E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6" name="100 CuadroTexto">
          <a:extLst>
            <a:ext uri="{FF2B5EF4-FFF2-40B4-BE49-F238E27FC236}">
              <a16:creationId xmlns:a16="http://schemas.microsoft.com/office/drawing/2014/main" xmlns="" id="{00000000-0008-0000-2100-0000E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7" name="101 CuadroTexto">
          <a:extLst>
            <a:ext uri="{FF2B5EF4-FFF2-40B4-BE49-F238E27FC236}">
              <a16:creationId xmlns:a16="http://schemas.microsoft.com/office/drawing/2014/main" xmlns="" id="{00000000-0008-0000-2100-0000E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8" name="118 CuadroTexto">
          <a:extLst>
            <a:ext uri="{FF2B5EF4-FFF2-40B4-BE49-F238E27FC236}">
              <a16:creationId xmlns:a16="http://schemas.microsoft.com/office/drawing/2014/main" xmlns="" id="{00000000-0008-0000-2100-0000E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9" name="119 CuadroTexto">
          <a:extLst>
            <a:ext uri="{FF2B5EF4-FFF2-40B4-BE49-F238E27FC236}">
              <a16:creationId xmlns:a16="http://schemas.microsoft.com/office/drawing/2014/main" xmlns="" id="{00000000-0008-0000-2100-0000E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0" name="120 CuadroTexto">
          <a:extLst>
            <a:ext uri="{FF2B5EF4-FFF2-40B4-BE49-F238E27FC236}">
              <a16:creationId xmlns:a16="http://schemas.microsoft.com/office/drawing/2014/main" xmlns="" id="{00000000-0008-0000-2100-0000E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1" name="121 CuadroTexto">
          <a:extLst>
            <a:ext uri="{FF2B5EF4-FFF2-40B4-BE49-F238E27FC236}">
              <a16:creationId xmlns:a16="http://schemas.microsoft.com/office/drawing/2014/main" xmlns="" id="{00000000-0008-0000-2100-0000E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2" name="122 CuadroTexto">
          <a:extLst>
            <a:ext uri="{FF2B5EF4-FFF2-40B4-BE49-F238E27FC236}">
              <a16:creationId xmlns:a16="http://schemas.microsoft.com/office/drawing/2014/main" xmlns="" id="{00000000-0008-0000-2100-0000E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3" name="123 CuadroTexto">
          <a:extLst>
            <a:ext uri="{FF2B5EF4-FFF2-40B4-BE49-F238E27FC236}">
              <a16:creationId xmlns:a16="http://schemas.microsoft.com/office/drawing/2014/main" xmlns="" id="{00000000-0008-0000-2100-0000E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4" name="124 CuadroTexto">
          <a:extLst>
            <a:ext uri="{FF2B5EF4-FFF2-40B4-BE49-F238E27FC236}">
              <a16:creationId xmlns:a16="http://schemas.microsoft.com/office/drawing/2014/main" xmlns="" id="{00000000-0008-0000-2100-0000E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5" name="125 CuadroTexto">
          <a:extLst>
            <a:ext uri="{FF2B5EF4-FFF2-40B4-BE49-F238E27FC236}">
              <a16:creationId xmlns:a16="http://schemas.microsoft.com/office/drawing/2014/main" xmlns="" id="{00000000-0008-0000-2100-0000E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6" name="143 CuadroTexto">
          <a:extLst>
            <a:ext uri="{FF2B5EF4-FFF2-40B4-BE49-F238E27FC236}">
              <a16:creationId xmlns:a16="http://schemas.microsoft.com/office/drawing/2014/main" xmlns="" id="{00000000-0008-0000-2100-0000E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7" name="144 CuadroTexto">
          <a:extLst>
            <a:ext uri="{FF2B5EF4-FFF2-40B4-BE49-F238E27FC236}">
              <a16:creationId xmlns:a16="http://schemas.microsoft.com/office/drawing/2014/main" xmlns="" id="{00000000-0008-0000-2100-0000E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8" name="145 CuadroTexto">
          <a:extLst>
            <a:ext uri="{FF2B5EF4-FFF2-40B4-BE49-F238E27FC236}">
              <a16:creationId xmlns:a16="http://schemas.microsoft.com/office/drawing/2014/main" xmlns="" id="{00000000-0008-0000-2100-0000F0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9" name="146 CuadroTexto">
          <a:extLst>
            <a:ext uri="{FF2B5EF4-FFF2-40B4-BE49-F238E27FC236}">
              <a16:creationId xmlns:a16="http://schemas.microsoft.com/office/drawing/2014/main" xmlns="" id="{00000000-0008-0000-2100-0000F1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0" name="147 CuadroTexto">
          <a:extLst>
            <a:ext uri="{FF2B5EF4-FFF2-40B4-BE49-F238E27FC236}">
              <a16:creationId xmlns:a16="http://schemas.microsoft.com/office/drawing/2014/main" xmlns="" id="{00000000-0008-0000-2100-0000F2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1" name="148 CuadroTexto">
          <a:extLst>
            <a:ext uri="{FF2B5EF4-FFF2-40B4-BE49-F238E27FC236}">
              <a16:creationId xmlns:a16="http://schemas.microsoft.com/office/drawing/2014/main" xmlns="" id="{00000000-0008-0000-2100-0000F3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2" name="149 CuadroTexto">
          <a:extLst>
            <a:ext uri="{FF2B5EF4-FFF2-40B4-BE49-F238E27FC236}">
              <a16:creationId xmlns:a16="http://schemas.microsoft.com/office/drawing/2014/main" xmlns="" id="{00000000-0008-0000-2100-0000F4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3" name="150 CuadroTexto">
          <a:extLst>
            <a:ext uri="{FF2B5EF4-FFF2-40B4-BE49-F238E27FC236}">
              <a16:creationId xmlns:a16="http://schemas.microsoft.com/office/drawing/2014/main" xmlns="" id="{00000000-0008-0000-2100-0000F5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4" name="151 CuadroTexto">
          <a:extLst>
            <a:ext uri="{FF2B5EF4-FFF2-40B4-BE49-F238E27FC236}">
              <a16:creationId xmlns:a16="http://schemas.microsoft.com/office/drawing/2014/main" xmlns="" id="{00000000-0008-0000-2100-0000F6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5" name="152 CuadroTexto">
          <a:extLst>
            <a:ext uri="{FF2B5EF4-FFF2-40B4-BE49-F238E27FC236}">
              <a16:creationId xmlns:a16="http://schemas.microsoft.com/office/drawing/2014/main" xmlns="" id="{00000000-0008-0000-2100-0000F7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6" name="153 CuadroTexto">
          <a:extLst>
            <a:ext uri="{FF2B5EF4-FFF2-40B4-BE49-F238E27FC236}">
              <a16:creationId xmlns:a16="http://schemas.microsoft.com/office/drawing/2014/main" xmlns="" id="{00000000-0008-0000-2100-0000F8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7" name="154 CuadroTexto">
          <a:extLst>
            <a:ext uri="{FF2B5EF4-FFF2-40B4-BE49-F238E27FC236}">
              <a16:creationId xmlns:a16="http://schemas.microsoft.com/office/drawing/2014/main" xmlns="" id="{00000000-0008-0000-2100-0000F9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8" name="155 CuadroTexto">
          <a:extLst>
            <a:ext uri="{FF2B5EF4-FFF2-40B4-BE49-F238E27FC236}">
              <a16:creationId xmlns:a16="http://schemas.microsoft.com/office/drawing/2014/main" xmlns="" id="{00000000-0008-0000-2100-0000FA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9" name="156 CuadroTexto">
          <a:extLst>
            <a:ext uri="{FF2B5EF4-FFF2-40B4-BE49-F238E27FC236}">
              <a16:creationId xmlns:a16="http://schemas.microsoft.com/office/drawing/2014/main" xmlns="" id="{00000000-0008-0000-2100-0000FB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0" name="157 CuadroTexto">
          <a:extLst>
            <a:ext uri="{FF2B5EF4-FFF2-40B4-BE49-F238E27FC236}">
              <a16:creationId xmlns:a16="http://schemas.microsoft.com/office/drawing/2014/main" xmlns="" id="{00000000-0008-0000-2100-0000FC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1" name="158 CuadroTexto">
          <a:extLst>
            <a:ext uri="{FF2B5EF4-FFF2-40B4-BE49-F238E27FC236}">
              <a16:creationId xmlns:a16="http://schemas.microsoft.com/office/drawing/2014/main" xmlns="" id="{00000000-0008-0000-2100-0000FD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2" name="159 CuadroTexto">
          <a:extLst>
            <a:ext uri="{FF2B5EF4-FFF2-40B4-BE49-F238E27FC236}">
              <a16:creationId xmlns:a16="http://schemas.microsoft.com/office/drawing/2014/main" xmlns="" id="{00000000-0008-0000-2100-0000FE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3" name="160 CuadroTexto">
          <a:extLst>
            <a:ext uri="{FF2B5EF4-FFF2-40B4-BE49-F238E27FC236}">
              <a16:creationId xmlns:a16="http://schemas.microsoft.com/office/drawing/2014/main" xmlns="" id="{00000000-0008-0000-2100-0000FF0D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4" name="161 CuadroTexto">
          <a:extLst>
            <a:ext uri="{FF2B5EF4-FFF2-40B4-BE49-F238E27FC236}">
              <a16:creationId xmlns:a16="http://schemas.microsoft.com/office/drawing/2014/main" xmlns="" id="{00000000-0008-0000-2100-00000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5" name="162 CuadroTexto">
          <a:extLst>
            <a:ext uri="{FF2B5EF4-FFF2-40B4-BE49-F238E27FC236}">
              <a16:creationId xmlns:a16="http://schemas.microsoft.com/office/drawing/2014/main" xmlns="" id="{00000000-0008-0000-2100-00000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6" name="163 CuadroTexto">
          <a:extLst>
            <a:ext uri="{FF2B5EF4-FFF2-40B4-BE49-F238E27FC236}">
              <a16:creationId xmlns:a16="http://schemas.microsoft.com/office/drawing/2014/main" xmlns="" id="{00000000-0008-0000-2100-00000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7" name="164 CuadroTexto">
          <a:extLst>
            <a:ext uri="{FF2B5EF4-FFF2-40B4-BE49-F238E27FC236}">
              <a16:creationId xmlns:a16="http://schemas.microsoft.com/office/drawing/2014/main" xmlns="" id="{00000000-0008-0000-2100-00000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8" name="165 CuadroTexto">
          <a:extLst>
            <a:ext uri="{FF2B5EF4-FFF2-40B4-BE49-F238E27FC236}">
              <a16:creationId xmlns:a16="http://schemas.microsoft.com/office/drawing/2014/main" xmlns="" id="{00000000-0008-0000-2100-00000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9" name="166 CuadroTexto">
          <a:extLst>
            <a:ext uri="{FF2B5EF4-FFF2-40B4-BE49-F238E27FC236}">
              <a16:creationId xmlns:a16="http://schemas.microsoft.com/office/drawing/2014/main" xmlns="" id="{00000000-0008-0000-2100-00000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0" name="167 CuadroTexto">
          <a:extLst>
            <a:ext uri="{FF2B5EF4-FFF2-40B4-BE49-F238E27FC236}">
              <a16:creationId xmlns:a16="http://schemas.microsoft.com/office/drawing/2014/main" xmlns="" id="{00000000-0008-0000-2100-00000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1" name="168 CuadroTexto">
          <a:extLst>
            <a:ext uri="{FF2B5EF4-FFF2-40B4-BE49-F238E27FC236}">
              <a16:creationId xmlns:a16="http://schemas.microsoft.com/office/drawing/2014/main" xmlns="" id="{00000000-0008-0000-2100-00000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2" name="169 CuadroTexto">
          <a:extLst>
            <a:ext uri="{FF2B5EF4-FFF2-40B4-BE49-F238E27FC236}">
              <a16:creationId xmlns:a16="http://schemas.microsoft.com/office/drawing/2014/main" xmlns="" id="{00000000-0008-0000-2100-00000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3" name="170 CuadroTexto">
          <a:extLst>
            <a:ext uri="{FF2B5EF4-FFF2-40B4-BE49-F238E27FC236}">
              <a16:creationId xmlns:a16="http://schemas.microsoft.com/office/drawing/2014/main" xmlns="" id="{00000000-0008-0000-2100-00000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4" name="171 CuadroTexto">
          <a:extLst>
            <a:ext uri="{FF2B5EF4-FFF2-40B4-BE49-F238E27FC236}">
              <a16:creationId xmlns:a16="http://schemas.microsoft.com/office/drawing/2014/main" xmlns="" id="{00000000-0008-0000-2100-00000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5" name="172 CuadroTexto">
          <a:extLst>
            <a:ext uri="{FF2B5EF4-FFF2-40B4-BE49-F238E27FC236}">
              <a16:creationId xmlns:a16="http://schemas.microsoft.com/office/drawing/2014/main" xmlns="" id="{00000000-0008-0000-2100-00000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6" name="173 CuadroTexto">
          <a:extLst>
            <a:ext uri="{FF2B5EF4-FFF2-40B4-BE49-F238E27FC236}">
              <a16:creationId xmlns:a16="http://schemas.microsoft.com/office/drawing/2014/main" xmlns="" id="{00000000-0008-0000-2100-00000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7" name="174 CuadroTexto">
          <a:extLst>
            <a:ext uri="{FF2B5EF4-FFF2-40B4-BE49-F238E27FC236}">
              <a16:creationId xmlns:a16="http://schemas.microsoft.com/office/drawing/2014/main" xmlns="" id="{00000000-0008-0000-2100-00000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8" name="175 CuadroTexto">
          <a:extLst>
            <a:ext uri="{FF2B5EF4-FFF2-40B4-BE49-F238E27FC236}">
              <a16:creationId xmlns:a16="http://schemas.microsoft.com/office/drawing/2014/main" xmlns="" id="{00000000-0008-0000-2100-00000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9" name="176 CuadroTexto">
          <a:extLst>
            <a:ext uri="{FF2B5EF4-FFF2-40B4-BE49-F238E27FC236}">
              <a16:creationId xmlns:a16="http://schemas.microsoft.com/office/drawing/2014/main" xmlns="" id="{00000000-0008-0000-2100-00000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0" name="177 CuadroTexto">
          <a:extLst>
            <a:ext uri="{FF2B5EF4-FFF2-40B4-BE49-F238E27FC236}">
              <a16:creationId xmlns:a16="http://schemas.microsoft.com/office/drawing/2014/main" xmlns="" id="{00000000-0008-0000-2100-00001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1" name="178 CuadroTexto">
          <a:extLst>
            <a:ext uri="{FF2B5EF4-FFF2-40B4-BE49-F238E27FC236}">
              <a16:creationId xmlns:a16="http://schemas.microsoft.com/office/drawing/2014/main" xmlns="" id="{00000000-0008-0000-2100-00001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2" name="179 CuadroTexto">
          <a:extLst>
            <a:ext uri="{FF2B5EF4-FFF2-40B4-BE49-F238E27FC236}">
              <a16:creationId xmlns:a16="http://schemas.microsoft.com/office/drawing/2014/main" xmlns="" id="{00000000-0008-0000-2100-00001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3" name="180 CuadroTexto">
          <a:extLst>
            <a:ext uri="{FF2B5EF4-FFF2-40B4-BE49-F238E27FC236}">
              <a16:creationId xmlns:a16="http://schemas.microsoft.com/office/drawing/2014/main" xmlns="" id="{00000000-0008-0000-2100-00001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4" name="181 CuadroTexto">
          <a:extLst>
            <a:ext uri="{FF2B5EF4-FFF2-40B4-BE49-F238E27FC236}">
              <a16:creationId xmlns:a16="http://schemas.microsoft.com/office/drawing/2014/main" xmlns="" id="{00000000-0008-0000-2100-00001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5" name="182 CuadroTexto">
          <a:extLst>
            <a:ext uri="{FF2B5EF4-FFF2-40B4-BE49-F238E27FC236}">
              <a16:creationId xmlns:a16="http://schemas.microsoft.com/office/drawing/2014/main" xmlns="" id="{00000000-0008-0000-2100-00001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6" name="183 CuadroTexto">
          <a:extLst>
            <a:ext uri="{FF2B5EF4-FFF2-40B4-BE49-F238E27FC236}">
              <a16:creationId xmlns:a16="http://schemas.microsoft.com/office/drawing/2014/main" xmlns="" id="{00000000-0008-0000-2100-00001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7" name="184 CuadroTexto">
          <a:extLst>
            <a:ext uri="{FF2B5EF4-FFF2-40B4-BE49-F238E27FC236}">
              <a16:creationId xmlns:a16="http://schemas.microsoft.com/office/drawing/2014/main" xmlns="" id="{00000000-0008-0000-2100-00001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8" name="185 CuadroTexto">
          <a:extLst>
            <a:ext uri="{FF2B5EF4-FFF2-40B4-BE49-F238E27FC236}">
              <a16:creationId xmlns:a16="http://schemas.microsoft.com/office/drawing/2014/main" xmlns="" id="{00000000-0008-0000-2100-00001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9" name="186 CuadroTexto">
          <a:extLst>
            <a:ext uri="{FF2B5EF4-FFF2-40B4-BE49-F238E27FC236}">
              <a16:creationId xmlns:a16="http://schemas.microsoft.com/office/drawing/2014/main" xmlns="" id="{00000000-0008-0000-2100-00001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0" name="187 CuadroTexto">
          <a:extLst>
            <a:ext uri="{FF2B5EF4-FFF2-40B4-BE49-F238E27FC236}">
              <a16:creationId xmlns:a16="http://schemas.microsoft.com/office/drawing/2014/main" xmlns="" id="{00000000-0008-0000-2100-00001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1" name="188 CuadroTexto">
          <a:extLst>
            <a:ext uri="{FF2B5EF4-FFF2-40B4-BE49-F238E27FC236}">
              <a16:creationId xmlns:a16="http://schemas.microsoft.com/office/drawing/2014/main" xmlns="" id="{00000000-0008-0000-2100-00001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2" name="189 CuadroTexto">
          <a:extLst>
            <a:ext uri="{FF2B5EF4-FFF2-40B4-BE49-F238E27FC236}">
              <a16:creationId xmlns:a16="http://schemas.microsoft.com/office/drawing/2014/main" xmlns="" id="{00000000-0008-0000-2100-00001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3" name="190 CuadroTexto">
          <a:extLst>
            <a:ext uri="{FF2B5EF4-FFF2-40B4-BE49-F238E27FC236}">
              <a16:creationId xmlns:a16="http://schemas.microsoft.com/office/drawing/2014/main" xmlns="" id="{00000000-0008-0000-2100-00001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4" name="191 CuadroTexto">
          <a:extLst>
            <a:ext uri="{FF2B5EF4-FFF2-40B4-BE49-F238E27FC236}">
              <a16:creationId xmlns:a16="http://schemas.microsoft.com/office/drawing/2014/main" xmlns="" id="{00000000-0008-0000-2100-00001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5" name="192 CuadroTexto">
          <a:extLst>
            <a:ext uri="{FF2B5EF4-FFF2-40B4-BE49-F238E27FC236}">
              <a16:creationId xmlns:a16="http://schemas.microsoft.com/office/drawing/2014/main" xmlns="" id="{00000000-0008-0000-2100-00001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6" name="193 CuadroTexto">
          <a:extLst>
            <a:ext uri="{FF2B5EF4-FFF2-40B4-BE49-F238E27FC236}">
              <a16:creationId xmlns:a16="http://schemas.microsoft.com/office/drawing/2014/main" xmlns="" id="{00000000-0008-0000-2100-00002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7" name="194 CuadroTexto">
          <a:extLst>
            <a:ext uri="{FF2B5EF4-FFF2-40B4-BE49-F238E27FC236}">
              <a16:creationId xmlns:a16="http://schemas.microsoft.com/office/drawing/2014/main" xmlns="" id="{00000000-0008-0000-2100-00002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8" name="195 CuadroTexto">
          <a:extLst>
            <a:ext uri="{FF2B5EF4-FFF2-40B4-BE49-F238E27FC236}">
              <a16:creationId xmlns:a16="http://schemas.microsoft.com/office/drawing/2014/main" xmlns="" id="{00000000-0008-0000-2100-00002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9" name="196 CuadroTexto">
          <a:extLst>
            <a:ext uri="{FF2B5EF4-FFF2-40B4-BE49-F238E27FC236}">
              <a16:creationId xmlns:a16="http://schemas.microsoft.com/office/drawing/2014/main" xmlns="" id="{00000000-0008-0000-2100-00002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0" name="197 CuadroTexto">
          <a:extLst>
            <a:ext uri="{FF2B5EF4-FFF2-40B4-BE49-F238E27FC236}">
              <a16:creationId xmlns:a16="http://schemas.microsoft.com/office/drawing/2014/main" xmlns="" id="{00000000-0008-0000-2100-00002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1" name="198 CuadroTexto">
          <a:extLst>
            <a:ext uri="{FF2B5EF4-FFF2-40B4-BE49-F238E27FC236}">
              <a16:creationId xmlns:a16="http://schemas.microsoft.com/office/drawing/2014/main" xmlns="" id="{00000000-0008-0000-2100-00002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2" name="199 CuadroTexto">
          <a:extLst>
            <a:ext uri="{FF2B5EF4-FFF2-40B4-BE49-F238E27FC236}">
              <a16:creationId xmlns:a16="http://schemas.microsoft.com/office/drawing/2014/main" xmlns="" id="{00000000-0008-0000-2100-00002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3" name="200 CuadroTexto">
          <a:extLst>
            <a:ext uri="{FF2B5EF4-FFF2-40B4-BE49-F238E27FC236}">
              <a16:creationId xmlns:a16="http://schemas.microsoft.com/office/drawing/2014/main" xmlns="" id="{00000000-0008-0000-2100-00002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4" name="201 CuadroTexto">
          <a:extLst>
            <a:ext uri="{FF2B5EF4-FFF2-40B4-BE49-F238E27FC236}">
              <a16:creationId xmlns:a16="http://schemas.microsoft.com/office/drawing/2014/main" xmlns="" id="{00000000-0008-0000-2100-00002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5" name="202 CuadroTexto">
          <a:extLst>
            <a:ext uri="{FF2B5EF4-FFF2-40B4-BE49-F238E27FC236}">
              <a16:creationId xmlns:a16="http://schemas.microsoft.com/office/drawing/2014/main" xmlns="" id="{00000000-0008-0000-2100-00002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6" name="203 CuadroTexto">
          <a:extLst>
            <a:ext uri="{FF2B5EF4-FFF2-40B4-BE49-F238E27FC236}">
              <a16:creationId xmlns:a16="http://schemas.microsoft.com/office/drawing/2014/main" xmlns="" id="{00000000-0008-0000-2100-00002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7" name="204 CuadroTexto">
          <a:extLst>
            <a:ext uri="{FF2B5EF4-FFF2-40B4-BE49-F238E27FC236}">
              <a16:creationId xmlns:a16="http://schemas.microsoft.com/office/drawing/2014/main" xmlns="" id="{00000000-0008-0000-2100-00002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8" name="205 CuadroTexto">
          <a:extLst>
            <a:ext uri="{FF2B5EF4-FFF2-40B4-BE49-F238E27FC236}">
              <a16:creationId xmlns:a16="http://schemas.microsoft.com/office/drawing/2014/main" xmlns="" id="{00000000-0008-0000-2100-00002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9" name="206 CuadroTexto">
          <a:extLst>
            <a:ext uri="{FF2B5EF4-FFF2-40B4-BE49-F238E27FC236}">
              <a16:creationId xmlns:a16="http://schemas.microsoft.com/office/drawing/2014/main" xmlns="" id="{00000000-0008-0000-2100-00002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0" name="207 CuadroTexto">
          <a:extLst>
            <a:ext uri="{FF2B5EF4-FFF2-40B4-BE49-F238E27FC236}">
              <a16:creationId xmlns:a16="http://schemas.microsoft.com/office/drawing/2014/main" xmlns="" id="{00000000-0008-0000-2100-00002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1" name="208 CuadroTexto">
          <a:extLst>
            <a:ext uri="{FF2B5EF4-FFF2-40B4-BE49-F238E27FC236}">
              <a16:creationId xmlns:a16="http://schemas.microsoft.com/office/drawing/2014/main" xmlns="" id="{00000000-0008-0000-2100-00002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2" name="209 CuadroTexto">
          <a:extLst>
            <a:ext uri="{FF2B5EF4-FFF2-40B4-BE49-F238E27FC236}">
              <a16:creationId xmlns:a16="http://schemas.microsoft.com/office/drawing/2014/main" xmlns="" id="{00000000-0008-0000-2100-00003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3" name="210 CuadroTexto">
          <a:extLst>
            <a:ext uri="{FF2B5EF4-FFF2-40B4-BE49-F238E27FC236}">
              <a16:creationId xmlns:a16="http://schemas.microsoft.com/office/drawing/2014/main" xmlns="" id="{00000000-0008-0000-2100-00003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4" name="211 CuadroTexto">
          <a:extLst>
            <a:ext uri="{FF2B5EF4-FFF2-40B4-BE49-F238E27FC236}">
              <a16:creationId xmlns:a16="http://schemas.microsoft.com/office/drawing/2014/main" xmlns="" id="{00000000-0008-0000-2100-00003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5" name="212 CuadroTexto">
          <a:extLst>
            <a:ext uri="{FF2B5EF4-FFF2-40B4-BE49-F238E27FC236}">
              <a16:creationId xmlns:a16="http://schemas.microsoft.com/office/drawing/2014/main" xmlns="" id="{00000000-0008-0000-2100-00003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6" name="213 CuadroTexto">
          <a:extLst>
            <a:ext uri="{FF2B5EF4-FFF2-40B4-BE49-F238E27FC236}">
              <a16:creationId xmlns:a16="http://schemas.microsoft.com/office/drawing/2014/main" xmlns="" id="{00000000-0008-0000-2100-00003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7" name="214 CuadroTexto">
          <a:extLst>
            <a:ext uri="{FF2B5EF4-FFF2-40B4-BE49-F238E27FC236}">
              <a16:creationId xmlns:a16="http://schemas.microsoft.com/office/drawing/2014/main" xmlns="" id="{00000000-0008-0000-2100-00003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8" name="215 CuadroTexto">
          <a:extLst>
            <a:ext uri="{FF2B5EF4-FFF2-40B4-BE49-F238E27FC236}">
              <a16:creationId xmlns:a16="http://schemas.microsoft.com/office/drawing/2014/main" xmlns="" id="{00000000-0008-0000-2100-00003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9" name="216 CuadroTexto">
          <a:extLst>
            <a:ext uri="{FF2B5EF4-FFF2-40B4-BE49-F238E27FC236}">
              <a16:creationId xmlns:a16="http://schemas.microsoft.com/office/drawing/2014/main" xmlns="" id="{00000000-0008-0000-2100-00003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0" name="217 CuadroTexto">
          <a:extLst>
            <a:ext uri="{FF2B5EF4-FFF2-40B4-BE49-F238E27FC236}">
              <a16:creationId xmlns:a16="http://schemas.microsoft.com/office/drawing/2014/main" xmlns="" id="{00000000-0008-0000-2100-00003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1" name="218 CuadroTexto">
          <a:extLst>
            <a:ext uri="{FF2B5EF4-FFF2-40B4-BE49-F238E27FC236}">
              <a16:creationId xmlns:a16="http://schemas.microsoft.com/office/drawing/2014/main" xmlns="" id="{00000000-0008-0000-2100-00003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2" name="219 CuadroTexto">
          <a:extLst>
            <a:ext uri="{FF2B5EF4-FFF2-40B4-BE49-F238E27FC236}">
              <a16:creationId xmlns:a16="http://schemas.microsoft.com/office/drawing/2014/main" xmlns="" id="{00000000-0008-0000-2100-00003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3" name="220 CuadroTexto">
          <a:extLst>
            <a:ext uri="{FF2B5EF4-FFF2-40B4-BE49-F238E27FC236}">
              <a16:creationId xmlns:a16="http://schemas.microsoft.com/office/drawing/2014/main" xmlns="" id="{00000000-0008-0000-2100-00003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4" name="221 CuadroTexto">
          <a:extLst>
            <a:ext uri="{FF2B5EF4-FFF2-40B4-BE49-F238E27FC236}">
              <a16:creationId xmlns:a16="http://schemas.microsoft.com/office/drawing/2014/main" xmlns="" id="{00000000-0008-0000-2100-00003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5" name="222 CuadroTexto">
          <a:extLst>
            <a:ext uri="{FF2B5EF4-FFF2-40B4-BE49-F238E27FC236}">
              <a16:creationId xmlns:a16="http://schemas.microsoft.com/office/drawing/2014/main" xmlns="" id="{00000000-0008-0000-2100-00003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6" name="223 CuadroTexto">
          <a:extLst>
            <a:ext uri="{FF2B5EF4-FFF2-40B4-BE49-F238E27FC236}">
              <a16:creationId xmlns:a16="http://schemas.microsoft.com/office/drawing/2014/main" xmlns="" id="{00000000-0008-0000-2100-00003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7" name="224 CuadroTexto">
          <a:extLst>
            <a:ext uri="{FF2B5EF4-FFF2-40B4-BE49-F238E27FC236}">
              <a16:creationId xmlns:a16="http://schemas.microsoft.com/office/drawing/2014/main" xmlns="" id="{00000000-0008-0000-2100-00003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8" name="225 CuadroTexto">
          <a:extLst>
            <a:ext uri="{FF2B5EF4-FFF2-40B4-BE49-F238E27FC236}">
              <a16:creationId xmlns:a16="http://schemas.microsoft.com/office/drawing/2014/main" xmlns="" id="{00000000-0008-0000-2100-00004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9" name="226 CuadroTexto">
          <a:extLst>
            <a:ext uri="{FF2B5EF4-FFF2-40B4-BE49-F238E27FC236}">
              <a16:creationId xmlns:a16="http://schemas.microsoft.com/office/drawing/2014/main" xmlns="" id="{00000000-0008-0000-2100-00004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0" name="227 CuadroTexto">
          <a:extLst>
            <a:ext uri="{FF2B5EF4-FFF2-40B4-BE49-F238E27FC236}">
              <a16:creationId xmlns:a16="http://schemas.microsoft.com/office/drawing/2014/main" xmlns="" id="{00000000-0008-0000-2100-00004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1" name="228 CuadroTexto">
          <a:extLst>
            <a:ext uri="{FF2B5EF4-FFF2-40B4-BE49-F238E27FC236}">
              <a16:creationId xmlns:a16="http://schemas.microsoft.com/office/drawing/2014/main" xmlns="" id="{00000000-0008-0000-2100-00004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2" name="229 CuadroTexto">
          <a:extLst>
            <a:ext uri="{FF2B5EF4-FFF2-40B4-BE49-F238E27FC236}">
              <a16:creationId xmlns:a16="http://schemas.microsoft.com/office/drawing/2014/main" xmlns="" id="{00000000-0008-0000-2100-00004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3" name="230 CuadroTexto">
          <a:extLst>
            <a:ext uri="{FF2B5EF4-FFF2-40B4-BE49-F238E27FC236}">
              <a16:creationId xmlns:a16="http://schemas.microsoft.com/office/drawing/2014/main" xmlns="" id="{00000000-0008-0000-2100-00004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4" name="231 CuadroTexto">
          <a:extLst>
            <a:ext uri="{FF2B5EF4-FFF2-40B4-BE49-F238E27FC236}">
              <a16:creationId xmlns:a16="http://schemas.microsoft.com/office/drawing/2014/main" xmlns="" id="{00000000-0008-0000-2100-00004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5" name="232 CuadroTexto">
          <a:extLst>
            <a:ext uri="{FF2B5EF4-FFF2-40B4-BE49-F238E27FC236}">
              <a16:creationId xmlns:a16="http://schemas.microsoft.com/office/drawing/2014/main" xmlns="" id="{00000000-0008-0000-2100-00004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6" name="233 CuadroTexto">
          <a:extLst>
            <a:ext uri="{FF2B5EF4-FFF2-40B4-BE49-F238E27FC236}">
              <a16:creationId xmlns:a16="http://schemas.microsoft.com/office/drawing/2014/main" xmlns="" id="{00000000-0008-0000-2100-00004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7" name="234 CuadroTexto">
          <a:extLst>
            <a:ext uri="{FF2B5EF4-FFF2-40B4-BE49-F238E27FC236}">
              <a16:creationId xmlns:a16="http://schemas.microsoft.com/office/drawing/2014/main" xmlns="" id="{00000000-0008-0000-2100-00004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8" name="235 CuadroTexto">
          <a:extLst>
            <a:ext uri="{FF2B5EF4-FFF2-40B4-BE49-F238E27FC236}">
              <a16:creationId xmlns:a16="http://schemas.microsoft.com/office/drawing/2014/main" xmlns="" id="{00000000-0008-0000-2100-00004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9" name="236 CuadroTexto">
          <a:extLst>
            <a:ext uri="{FF2B5EF4-FFF2-40B4-BE49-F238E27FC236}">
              <a16:creationId xmlns:a16="http://schemas.microsoft.com/office/drawing/2014/main" xmlns="" id="{00000000-0008-0000-2100-00004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0" name="237 CuadroTexto">
          <a:extLst>
            <a:ext uri="{FF2B5EF4-FFF2-40B4-BE49-F238E27FC236}">
              <a16:creationId xmlns:a16="http://schemas.microsoft.com/office/drawing/2014/main" xmlns="" id="{00000000-0008-0000-2100-00004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1" name="238 CuadroTexto">
          <a:extLst>
            <a:ext uri="{FF2B5EF4-FFF2-40B4-BE49-F238E27FC236}">
              <a16:creationId xmlns:a16="http://schemas.microsoft.com/office/drawing/2014/main" xmlns="" id="{00000000-0008-0000-2100-00004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2" name="239 CuadroTexto">
          <a:extLst>
            <a:ext uri="{FF2B5EF4-FFF2-40B4-BE49-F238E27FC236}">
              <a16:creationId xmlns:a16="http://schemas.microsoft.com/office/drawing/2014/main" xmlns="" id="{00000000-0008-0000-2100-00004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3" name="240 CuadroTexto">
          <a:extLst>
            <a:ext uri="{FF2B5EF4-FFF2-40B4-BE49-F238E27FC236}">
              <a16:creationId xmlns:a16="http://schemas.microsoft.com/office/drawing/2014/main" xmlns="" id="{00000000-0008-0000-2100-00004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4" name="241 CuadroTexto">
          <a:extLst>
            <a:ext uri="{FF2B5EF4-FFF2-40B4-BE49-F238E27FC236}">
              <a16:creationId xmlns:a16="http://schemas.microsoft.com/office/drawing/2014/main" xmlns="" id="{00000000-0008-0000-2100-00005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5" name="242 CuadroTexto">
          <a:extLst>
            <a:ext uri="{FF2B5EF4-FFF2-40B4-BE49-F238E27FC236}">
              <a16:creationId xmlns:a16="http://schemas.microsoft.com/office/drawing/2014/main" xmlns="" id="{00000000-0008-0000-2100-00005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6" name="243 CuadroTexto">
          <a:extLst>
            <a:ext uri="{FF2B5EF4-FFF2-40B4-BE49-F238E27FC236}">
              <a16:creationId xmlns:a16="http://schemas.microsoft.com/office/drawing/2014/main" xmlns="" id="{00000000-0008-0000-2100-00005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7" name="244 CuadroTexto">
          <a:extLst>
            <a:ext uri="{FF2B5EF4-FFF2-40B4-BE49-F238E27FC236}">
              <a16:creationId xmlns:a16="http://schemas.microsoft.com/office/drawing/2014/main" xmlns="" id="{00000000-0008-0000-2100-00005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8" name="245 CuadroTexto">
          <a:extLst>
            <a:ext uri="{FF2B5EF4-FFF2-40B4-BE49-F238E27FC236}">
              <a16:creationId xmlns:a16="http://schemas.microsoft.com/office/drawing/2014/main" xmlns="" id="{00000000-0008-0000-2100-00005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9" name="246 CuadroTexto">
          <a:extLst>
            <a:ext uri="{FF2B5EF4-FFF2-40B4-BE49-F238E27FC236}">
              <a16:creationId xmlns:a16="http://schemas.microsoft.com/office/drawing/2014/main" xmlns="" id="{00000000-0008-0000-2100-00005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0" name="247 CuadroTexto">
          <a:extLst>
            <a:ext uri="{FF2B5EF4-FFF2-40B4-BE49-F238E27FC236}">
              <a16:creationId xmlns:a16="http://schemas.microsoft.com/office/drawing/2014/main" xmlns="" id="{00000000-0008-0000-2100-00005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1" name="248 CuadroTexto">
          <a:extLst>
            <a:ext uri="{FF2B5EF4-FFF2-40B4-BE49-F238E27FC236}">
              <a16:creationId xmlns:a16="http://schemas.microsoft.com/office/drawing/2014/main" xmlns="" id="{00000000-0008-0000-2100-00005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2" name="249 CuadroTexto">
          <a:extLst>
            <a:ext uri="{FF2B5EF4-FFF2-40B4-BE49-F238E27FC236}">
              <a16:creationId xmlns:a16="http://schemas.microsoft.com/office/drawing/2014/main" xmlns="" id="{00000000-0008-0000-2100-00005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3" name="250 CuadroTexto">
          <a:extLst>
            <a:ext uri="{FF2B5EF4-FFF2-40B4-BE49-F238E27FC236}">
              <a16:creationId xmlns:a16="http://schemas.microsoft.com/office/drawing/2014/main" xmlns="" id="{00000000-0008-0000-2100-00005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4" name="251 CuadroTexto">
          <a:extLst>
            <a:ext uri="{FF2B5EF4-FFF2-40B4-BE49-F238E27FC236}">
              <a16:creationId xmlns:a16="http://schemas.microsoft.com/office/drawing/2014/main" xmlns="" id="{00000000-0008-0000-2100-00005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5" name="252 CuadroTexto">
          <a:extLst>
            <a:ext uri="{FF2B5EF4-FFF2-40B4-BE49-F238E27FC236}">
              <a16:creationId xmlns:a16="http://schemas.microsoft.com/office/drawing/2014/main" xmlns="" id="{00000000-0008-0000-2100-00005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6" name="253 CuadroTexto">
          <a:extLst>
            <a:ext uri="{FF2B5EF4-FFF2-40B4-BE49-F238E27FC236}">
              <a16:creationId xmlns:a16="http://schemas.microsoft.com/office/drawing/2014/main" xmlns="" id="{00000000-0008-0000-2100-00005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7" name="254 CuadroTexto">
          <a:extLst>
            <a:ext uri="{FF2B5EF4-FFF2-40B4-BE49-F238E27FC236}">
              <a16:creationId xmlns:a16="http://schemas.microsoft.com/office/drawing/2014/main" xmlns="" id="{00000000-0008-0000-2100-00005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8" name="255 CuadroTexto">
          <a:extLst>
            <a:ext uri="{FF2B5EF4-FFF2-40B4-BE49-F238E27FC236}">
              <a16:creationId xmlns:a16="http://schemas.microsoft.com/office/drawing/2014/main" xmlns="" id="{00000000-0008-0000-2100-00005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9" name="256 CuadroTexto">
          <a:extLst>
            <a:ext uri="{FF2B5EF4-FFF2-40B4-BE49-F238E27FC236}">
              <a16:creationId xmlns:a16="http://schemas.microsoft.com/office/drawing/2014/main" xmlns="" id="{00000000-0008-0000-2100-00005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0" name="257 CuadroTexto">
          <a:extLst>
            <a:ext uri="{FF2B5EF4-FFF2-40B4-BE49-F238E27FC236}">
              <a16:creationId xmlns:a16="http://schemas.microsoft.com/office/drawing/2014/main" xmlns="" id="{00000000-0008-0000-2100-00006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1" name="258 CuadroTexto">
          <a:extLst>
            <a:ext uri="{FF2B5EF4-FFF2-40B4-BE49-F238E27FC236}">
              <a16:creationId xmlns:a16="http://schemas.microsoft.com/office/drawing/2014/main" xmlns="" id="{00000000-0008-0000-2100-00006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2" name="259 CuadroTexto">
          <a:extLst>
            <a:ext uri="{FF2B5EF4-FFF2-40B4-BE49-F238E27FC236}">
              <a16:creationId xmlns:a16="http://schemas.microsoft.com/office/drawing/2014/main" xmlns="" id="{00000000-0008-0000-2100-00006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3" name="260 CuadroTexto">
          <a:extLst>
            <a:ext uri="{FF2B5EF4-FFF2-40B4-BE49-F238E27FC236}">
              <a16:creationId xmlns:a16="http://schemas.microsoft.com/office/drawing/2014/main" xmlns="" id="{00000000-0008-0000-2100-00006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4" name="261 CuadroTexto">
          <a:extLst>
            <a:ext uri="{FF2B5EF4-FFF2-40B4-BE49-F238E27FC236}">
              <a16:creationId xmlns:a16="http://schemas.microsoft.com/office/drawing/2014/main" xmlns="" id="{00000000-0008-0000-2100-00006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5" name="262 CuadroTexto">
          <a:extLst>
            <a:ext uri="{FF2B5EF4-FFF2-40B4-BE49-F238E27FC236}">
              <a16:creationId xmlns:a16="http://schemas.microsoft.com/office/drawing/2014/main" xmlns="" id="{00000000-0008-0000-2100-00006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6" name="263 CuadroTexto">
          <a:extLst>
            <a:ext uri="{FF2B5EF4-FFF2-40B4-BE49-F238E27FC236}">
              <a16:creationId xmlns:a16="http://schemas.microsoft.com/office/drawing/2014/main" xmlns="" id="{00000000-0008-0000-2100-00006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7" name="264 CuadroTexto">
          <a:extLst>
            <a:ext uri="{FF2B5EF4-FFF2-40B4-BE49-F238E27FC236}">
              <a16:creationId xmlns:a16="http://schemas.microsoft.com/office/drawing/2014/main" xmlns="" id="{00000000-0008-0000-2100-00006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8" name="265 CuadroTexto">
          <a:extLst>
            <a:ext uri="{FF2B5EF4-FFF2-40B4-BE49-F238E27FC236}">
              <a16:creationId xmlns:a16="http://schemas.microsoft.com/office/drawing/2014/main" xmlns="" id="{00000000-0008-0000-2100-00006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9" name="266 CuadroTexto">
          <a:extLst>
            <a:ext uri="{FF2B5EF4-FFF2-40B4-BE49-F238E27FC236}">
              <a16:creationId xmlns:a16="http://schemas.microsoft.com/office/drawing/2014/main" xmlns="" id="{00000000-0008-0000-2100-00006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0" name="267 CuadroTexto">
          <a:extLst>
            <a:ext uri="{FF2B5EF4-FFF2-40B4-BE49-F238E27FC236}">
              <a16:creationId xmlns:a16="http://schemas.microsoft.com/office/drawing/2014/main" xmlns="" id="{00000000-0008-0000-2100-00006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1" name="268 CuadroTexto">
          <a:extLst>
            <a:ext uri="{FF2B5EF4-FFF2-40B4-BE49-F238E27FC236}">
              <a16:creationId xmlns:a16="http://schemas.microsoft.com/office/drawing/2014/main" xmlns="" id="{00000000-0008-0000-2100-00006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2" name="269 CuadroTexto">
          <a:extLst>
            <a:ext uri="{FF2B5EF4-FFF2-40B4-BE49-F238E27FC236}">
              <a16:creationId xmlns:a16="http://schemas.microsoft.com/office/drawing/2014/main" xmlns="" id="{00000000-0008-0000-2100-00006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3" name="270 CuadroTexto">
          <a:extLst>
            <a:ext uri="{FF2B5EF4-FFF2-40B4-BE49-F238E27FC236}">
              <a16:creationId xmlns:a16="http://schemas.microsoft.com/office/drawing/2014/main" xmlns="" id="{00000000-0008-0000-2100-00006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4" name="271 CuadroTexto">
          <a:extLst>
            <a:ext uri="{FF2B5EF4-FFF2-40B4-BE49-F238E27FC236}">
              <a16:creationId xmlns:a16="http://schemas.microsoft.com/office/drawing/2014/main" xmlns="" id="{00000000-0008-0000-2100-00006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5" name="272 CuadroTexto">
          <a:extLst>
            <a:ext uri="{FF2B5EF4-FFF2-40B4-BE49-F238E27FC236}">
              <a16:creationId xmlns:a16="http://schemas.microsoft.com/office/drawing/2014/main" xmlns="" id="{00000000-0008-0000-2100-00006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6" name="273 CuadroTexto">
          <a:extLst>
            <a:ext uri="{FF2B5EF4-FFF2-40B4-BE49-F238E27FC236}">
              <a16:creationId xmlns:a16="http://schemas.microsoft.com/office/drawing/2014/main" xmlns="" id="{00000000-0008-0000-2100-00007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7" name="274 CuadroTexto">
          <a:extLst>
            <a:ext uri="{FF2B5EF4-FFF2-40B4-BE49-F238E27FC236}">
              <a16:creationId xmlns:a16="http://schemas.microsoft.com/office/drawing/2014/main" xmlns="" id="{00000000-0008-0000-2100-00007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8" name="275 CuadroTexto">
          <a:extLst>
            <a:ext uri="{FF2B5EF4-FFF2-40B4-BE49-F238E27FC236}">
              <a16:creationId xmlns:a16="http://schemas.microsoft.com/office/drawing/2014/main" xmlns="" id="{00000000-0008-0000-2100-00007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9" name="276 CuadroTexto">
          <a:extLst>
            <a:ext uri="{FF2B5EF4-FFF2-40B4-BE49-F238E27FC236}">
              <a16:creationId xmlns:a16="http://schemas.microsoft.com/office/drawing/2014/main" xmlns="" id="{00000000-0008-0000-2100-00007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0" name="277 CuadroTexto">
          <a:extLst>
            <a:ext uri="{FF2B5EF4-FFF2-40B4-BE49-F238E27FC236}">
              <a16:creationId xmlns:a16="http://schemas.microsoft.com/office/drawing/2014/main" xmlns="" id="{00000000-0008-0000-2100-00007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1" name="278 CuadroTexto">
          <a:extLst>
            <a:ext uri="{FF2B5EF4-FFF2-40B4-BE49-F238E27FC236}">
              <a16:creationId xmlns:a16="http://schemas.microsoft.com/office/drawing/2014/main" xmlns="" id="{00000000-0008-0000-2100-00007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2" name="279 CuadroTexto">
          <a:extLst>
            <a:ext uri="{FF2B5EF4-FFF2-40B4-BE49-F238E27FC236}">
              <a16:creationId xmlns:a16="http://schemas.microsoft.com/office/drawing/2014/main" xmlns="" id="{00000000-0008-0000-2100-00007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3" name="280 CuadroTexto">
          <a:extLst>
            <a:ext uri="{FF2B5EF4-FFF2-40B4-BE49-F238E27FC236}">
              <a16:creationId xmlns:a16="http://schemas.microsoft.com/office/drawing/2014/main" xmlns="" id="{00000000-0008-0000-2100-00007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4" name="281 CuadroTexto">
          <a:extLst>
            <a:ext uri="{FF2B5EF4-FFF2-40B4-BE49-F238E27FC236}">
              <a16:creationId xmlns:a16="http://schemas.microsoft.com/office/drawing/2014/main" xmlns="" id="{00000000-0008-0000-2100-00007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5" name="282 CuadroTexto">
          <a:extLst>
            <a:ext uri="{FF2B5EF4-FFF2-40B4-BE49-F238E27FC236}">
              <a16:creationId xmlns:a16="http://schemas.microsoft.com/office/drawing/2014/main" xmlns="" id="{00000000-0008-0000-2100-00007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6" name="283 CuadroTexto">
          <a:extLst>
            <a:ext uri="{FF2B5EF4-FFF2-40B4-BE49-F238E27FC236}">
              <a16:creationId xmlns:a16="http://schemas.microsoft.com/office/drawing/2014/main" xmlns="" id="{00000000-0008-0000-2100-00007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7" name="284 CuadroTexto">
          <a:extLst>
            <a:ext uri="{FF2B5EF4-FFF2-40B4-BE49-F238E27FC236}">
              <a16:creationId xmlns:a16="http://schemas.microsoft.com/office/drawing/2014/main" xmlns="" id="{00000000-0008-0000-2100-00007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8" name="285 CuadroTexto">
          <a:extLst>
            <a:ext uri="{FF2B5EF4-FFF2-40B4-BE49-F238E27FC236}">
              <a16:creationId xmlns:a16="http://schemas.microsoft.com/office/drawing/2014/main" xmlns="" id="{00000000-0008-0000-2100-00007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9" name="286 CuadroTexto">
          <a:extLst>
            <a:ext uri="{FF2B5EF4-FFF2-40B4-BE49-F238E27FC236}">
              <a16:creationId xmlns:a16="http://schemas.microsoft.com/office/drawing/2014/main" xmlns="" id="{00000000-0008-0000-2100-00007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0" name="287 CuadroTexto">
          <a:extLst>
            <a:ext uri="{FF2B5EF4-FFF2-40B4-BE49-F238E27FC236}">
              <a16:creationId xmlns:a16="http://schemas.microsoft.com/office/drawing/2014/main" xmlns="" id="{00000000-0008-0000-2100-00007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1" name="288 CuadroTexto">
          <a:extLst>
            <a:ext uri="{FF2B5EF4-FFF2-40B4-BE49-F238E27FC236}">
              <a16:creationId xmlns:a16="http://schemas.microsoft.com/office/drawing/2014/main" xmlns="" id="{00000000-0008-0000-2100-00007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2" name="289 CuadroTexto">
          <a:extLst>
            <a:ext uri="{FF2B5EF4-FFF2-40B4-BE49-F238E27FC236}">
              <a16:creationId xmlns:a16="http://schemas.microsoft.com/office/drawing/2014/main" xmlns="" id="{00000000-0008-0000-2100-00008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3" name="290 CuadroTexto">
          <a:extLst>
            <a:ext uri="{FF2B5EF4-FFF2-40B4-BE49-F238E27FC236}">
              <a16:creationId xmlns:a16="http://schemas.microsoft.com/office/drawing/2014/main" xmlns="" id="{00000000-0008-0000-2100-00008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4" name="291 CuadroTexto">
          <a:extLst>
            <a:ext uri="{FF2B5EF4-FFF2-40B4-BE49-F238E27FC236}">
              <a16:creationId xmlns:a16="http://schemas.microsoft.com/office/drawing/2014/main" xmlns="" id="{00000000-0008-0000-2100-00008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5" name="292 CuadroTexto">
          <a:extLst>
            <a:ext uri="{FF2B5EF4-FFF2-40B4-BE49-F238E27FC236}">
              <a16:creationId xmlns:a16="http://schemas.microsoft.com/office/drawing/2014/main" xmlns="" id="{00000000-0008-0000-2100-00008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6" name="293 CuadroTexto">
          <a:extLst>
            <a:ext uri="{FF2B5EF4-FFF2-40B4-BE49-F238E27FC236}">
              <a16:creationId xmlns:a16="http://schemas.microsoft.com/office/drawing/2014/main" xmlns="" id="{00000000-0008-0000-2100-00008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7" name="294 CuadroTexto">
          <a:extLst>
            <a:ext uri="{FF2B5EF4-FFF2-40B4-BE49-F238E27FC236}">
              <a16:creationId xmlns:a16="http://schemas.microsoft.com/office/drawing/2014/main" xmlns="" id="{00000000-0008-0000-2100-00008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8" name="295 CuadroTexto">
          <a:extLst>
            <a:ext uri="{FF2B5EF4-FFF2-40B4-BE49-F238E27FC236}">
              <a16:creationId xmlns:a16="http://schemas.microsoft.com/office/drawing/2014/main" xmlns="" id="{00000000-0008-0000-2100-00008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9" name="296 CuadroTexto">
          <a:extLst>
            <a:ext uri="{FF2B5EF4-FFF2-40B4-BE49-F238E27FC236}">
              <a16:creationId xmlns:a16="http://schemas.microsoft.com/office/drawing/2014/main" xmlns="" id="{00000000-0008-0000-2100-00008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0" name="17 CuadroTexto">
          <a:extLst>
            <a:ext uri="{FF2B5EF4-FFF2-40B4-BE49-F238E27FC236}">
              <a16:creationId xmlns:a16="http://schemas.microsoft.com/office/drawing/2014/main" xmlns="" id="{00000000-0008-0000-2100-00008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1" name="90 CuadroTexto">
          <a:extLst>
            <a:ext uri="{FF2B5EF4-FFF2-40B4-BE49-F238E27FC236}">
              <a16:creationId xmlns:a16="http://schemas.microsoft.com/office/drawing/2014/main" xmlns="" id="{00000000-0008-0000-2100-00008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2" name="91 CuadroTexto">
          <a:extLst>
            <a:ext uri="{FF2B5EF4-FFF2-40B4-BE49-F238E27FC236}">
              <a16:creationId xmlns:a16="http://schemas.microsoft.com/office/drawing/2014/main" xmlns="" id="{00000000-0008-0000-2100-00008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3" name="92 CuadroTexto">
          <a:extLst>
            <a:ext uri="{FF2B5EF4-FFF2-40B4-BE49-F238E27FC236}">
              <a16:creationId xmlns:a16="http://schemas.microsoft.com/office/drawing/2014/main" xmlns="" id="{00000000-0008-0000-2100-00008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4" name="93 CuadroTexto">
          <a:extLst>
            <a:ext uri="{FF2B5EF4-FFF2-40B4-BE49-F238E27FC236}">
              <a16:creationId xmlns:a16="http://schemas.microsoft.com/office/drawing/2014/main" xmlns="" id="{00000000-0008-0000-2100-00008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5" name="94 CuadroTexto">
          <a:extLst>
            <a:ext uri="{FF2B5EF4-FFF2-40B4-BE49-F238E27FC236}">
              <a16:creationId xmlns:a16="http://schemas.microsoft.com/office/drawing/2014/main" xmlns="" id="{00000000-0008-0000-2100-00008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6" name="95 CuadroTexto">
          <a:extLst>
            <a:ext uri="{FF2B5EF4-FFF2-40B4-BE49-F238E27FC236}">
              <a16:creationId xmlns:a16="http://schemas.microsoft.com/office/drawing/2014/main" xmlns="" id="{00000000-0008-0000-2100-00008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7" name="96 CuadroTexto">
          <a:extLst>
            <a:ext uri="{FF2B5EF4-FFF2-40B4-BE49-F238E27FC236}">
              <a16:creationId xmlns:a16="http://schemas.microsoft.com/office/drawing/2014/main" xmlns="" id="{00000000-0008-0000-2100-00008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8" name="97 CuadroTexto">
          <a:extLst>
            <a:ext uri="{FF2B5EF4-FFF2-40B4-BE49-F238E27FC236}">
              <a16:creationId xmlns:a16="http://schemas.microsoft.com/office/drawing/2014/main" xmlns="" id="{00000000-0008-0000-2100-00009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9" name="98 CuadroTexto">
          <a:extLst>
            <a:ext uri="{FF2B5EF4-FFF2-40B4-BE49-F238E27FC236}">
              <a16:creationId xmlns:a16="http://schemas.microsoft.com/office/drawing/2014/main" xmlns="" id="{00000000-0008-0000-2100-00009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0" name="99 CuadroTexto">
          <a:extLst>
            <a:ext uri="{FF2B5EF4-FFF2-40B4-BE49-F238E27FC236}">
              <a16:creationId xmlns:a16="http://schemas.microsoft.com/office/drawing/2014/main" xmlns="" id="{00000000-0008-0000-2100-00009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1" name="100 CuadroTexto">
          <a:extLst>
            <a:ext uri="{FF2B5EF4-FFF2-40B4-BE49-F238E27FC236}">
              <a16:creationId xmlns:a16="http://schemas.microsoft.com/office/drawing/2014/main" xmlns="" id="{00000000-0008-0000-2100-00009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2" name="101 CuadroTexto">
          <a:extLst>
            <a:ext uri="{FF2B5EF4-FFF2-40B4-BE49-F238E27FC236}">
              <a16:creationId xmlns:a16="http://schemas.microsoft.com/office/drawing/2014/main" xmlns="" id="{00000000-0008-0000-2100-00009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3" name="118 CuadroTexto">
          <a:extLst>
            <a:ext uri="{FF2B5EF4-FFF2-40B4-BE49-F238E27FC236}">
              <a16:creationId xmlns:a16="http://schemas.microsoft.com/office/drawing/2014/main" xmlns="" id="{00000000-0008-0000-2100-00009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4" name="119 CuadroTexto">
          <a:extLst>
            <a:ext uri="{FF2B5EF4-FFF2-40B4-BE49-F238E27FC236}">
              <a16:creationId xmlns:a16="http://schemas.microsoft.com/office/drawing/2014/main" xmlns="" id="{00000000-0008-0000-2100-00009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5" name="120 CuadroTexto">
          <a:extLst>
            <a:ext uri="{FF2B5EF4-FFF2-40B4-BE49-F238E27FC236}">
              <a16:creationId xmlns:a16="http://schemas.microsoft.com/office/drawing/2014/main" xmlns="" id="{00000000-0008-0000-2100-00009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6" name="121 CuadroTexto">
          <a:extLst>
            <a:ext uri="{FF2B5EF4-FFF2-40B4-BE49-F238E27FC236}">
              <a16:creationId xmlns:a16="http://schemas.microsoft.com/office/drawing/2014/main" xmlns="" id="{00000000-0008-0000-2100-00009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7" name="122 CuadroTexto">
          <a:extLst>
            <a:ext uri="{FF2B5EF4-FFF2-40B4-BE49-F238E27FC236}">
              <a16:creationId xmlns:a16="http://schemas.microsoft.com/office/drawing/2014/main" xmlns="" id="{00000000-0008-0000-2100-00009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8" name="123 CuadroTexto">
          <a:extLst>
            <a:ext uri="{FF2B5EF4-FFF2-40B4-BE49-F238E27FC236}">
              <a16:creationId xmlns:a16="http://schemas.microsoft.com/office/drawing/2014/main" xmlns="" id="{00000000-0008-0000-2100-00009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9" name="124 CuadroTexto">
          <a:extLst>
            <a:ext uri="{FF2B5EF4-FFF2-40B4-BE49-F238E27FC236}">
              <a16:creationId xmlns:a16="http://schemas.microsoft.com/office/drawing/2014/main" xmlns="" id="{00000000-0008-0000-2100-00009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0" name="125 CuadroTexto">
          <a:extLst>
            <a:ext uri="{FF2B5EF4-FFF2-40B4-BE49-F238E27FC236}">
              <a16:creationId xmlns:a16="http://schemas.microsoft.com/office/drawing/2014/main" xmlns="" id="{00000000-0008-0000-2100-00009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1" name="143 CuadroTexto">
          <a:extLst>
            <a:ext uri="{FF2B5EF4-FFF2-40B4-BE49-F238E27FC236}">
              <a16:creationId xmlns:a16="http://schemas.microsoft.com/office/drawing/2014/main" xmlns="" id="{00000000-0008-0000-2100-00009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2" name="144 CuadroTexto">
          <a:extLst>
            <a:ext uri="{FF2B5EF4-FFF2-40B4-BE49-F238E27FC236}">
              <a16:creationId xmlns:a16="http://schemas.microsoft.com/office/drawing/2014/main" xmlns="" id="{00000000-0008-0000-2100-00009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3" name="145 CuadroTexto">
          <a:extLst>
            <a:ext uri="{FF2B5EF4-FFF2-40B4-BE49-F238E27FC236}">
              <a16:creationId xmlns:a16="http://schemas.microsoft.com/office/drawing/2014/main" xmlns="" id="{00000000-0008-0000-2100-00009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4" name="146 CuadroTexto">
          <a:extLst>
            <a:ext uri="{FF2B5EF4-FFF2-40B4-BE49-F238E27FC236}">
              <a16:creationId xmlns:a16="http://schemas.microsoft.com/office/drawing/2014/main" xmlns="" id="{00000000-0008-0000-2100-0000A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5" name="147 CuadroTexto">
          <a:extLst>
            <a:ext uri="{FF2B5EF4-FFF2-40B4-BE49-F238E27FC236}">
              <a16:creationId xmlns:a16="http://schemas.microsoft.com/office/drawing/2014/main" xmlns="" id="{00000000-0008-0000-2100-0000A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6" name="148 CuadroTexto">
          <a:extLst>
            <a:ext uri="{FF2B5EF4-FFF2-40B4-BE49-F238E27FC236}">
              <a16:creationId xmlns:a16="http://schemas.microsoft.com/office/drawing/2014/main" xmlns="" id="{00000000-0008-0000-2100-0000A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7" name="149 CuadroTexto">
          <a:extLst>
            <a:ext uri="{FF2B5EF4-FFF2-40B4-BE49-F238E27FC236}">
              <a16:creationId xmlns:a16="http://schemas.microsoft.com/office/drawing/2014/main" xmlns="" id="{00000000-0008-0000-2100-0000A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8" name="150 CuadroTexto">
          <a:extLst>
            <a:ext uri="{FF2B5EF4-FFF2-40B4-BE49-F238E27FC236}">
              <a16:creationId xmlns:a16="http://schemas.microsoft.com/office/drawing/2014/main" xmlns="" id="{00000000-0008-0000-2100-0000A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9" name="151 CuadroTexto">
          <a:extLst>
            <a:ext uri="{FF2B5EF4-FFF2-40B4-BE49-F238E27FC236}">
              <a16:creationId xmlns:a16="http://schemas.microsoft.com/office/drawing/2014/main" xmlns="" id="{00000000-0008-0000-2100-0000A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0" name="152 CuadroTexto">
          <a:extLst>
            <a:ext uri="{FF2B5EF4-FFF2-40B4-BE49-F238E27FC236}">
              <a16:creationId xmlns:a16="http://schemas.microsoft.com/office/drawing/2014/main" xmlns="" id="{00000000-0008-0000-2100-0000A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1" name="153 CuadroTexto">
          <a:extLst>
            <a:ext uri="{FF2B5EF4-FFF2-40B4-BE49-F238E27FC236}">
              <a16:creationId xmlns:a16="http://schemas.microsoft.com/office/drawing/2014/main" xmlns="" id="{00000000-0008-0000-2100-0000A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2" name="154 CuadroTexto">
          <a:extLst>
            <a:ext uri="{FF2B5EF4-FFF2-40B4-BE49-F238E27FC236}">
              <a16:creationId xmlns:a16="http://schemas.microsoft.com/office/drawing/2014/main" xmlns="" id="{00000000-0008-0000-2100-0000A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3" name="155 CuadroTexto">
          <a:extLst>
            <a:ext uri="{FF2B5EF4-FFF2-40B4-BE49-F238E27FC236}">
              <a16:creationId xmlns:a16="http://schemas.microsoft.com/office/drawing/2014/main" xmlns="" id="{00000000-0008-0000-2100-0000A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4" name="156 CuadroTexto">
          <a:extLst>
            <a:ext uri="{FF2B5EF4-FFF2-40B4-BE49-F238E27FC236}">
              <a16:creationId xmlns:a16="http://schemas.microsoft.com/office/drawing/2014/main" xmlns="" id="{00000000-0008-0000-2100-0000A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5" name="157 CuadroTexto">
          <a:extLst>
            <a:ext uri="{FF2B5EF4-FFF2-40B4-BE49-F238E27FC236}">
              <a16:creationId xmlns:a16="http://schemas.microsoft.com/office/drawing/2014/main" xmlns="" id="{00000000-0008-0000-2100-0000A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6" name="158 CuadroTexto">
          <a:extLst>
            <a:ext uri="{FF2B5EF4-FFF2-40B4-BE49-F238E27FC236}">
              <a16:creationId xmlns:a16="http://schemas.microsoft.com/office/drawing/2014/main" xmlns="" id="{00000000-0008-0000-2100-0000A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7" name="159 CuadroTexto">
          <a:extLst>
            <a:ext uri="{FF2B5EF4-FFF2-40B4-BE49-F238E27FC236}">
              <a16:creationId xmlns:a16="http://schemas.microsoft.com/office/drawing/2014/main" xmlns="" id="{00000000-0008-0000-2100-0000A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8" name="160 CuadroTexto">
          <a:extLst>
            <a:ext uri="{FF2B5EF4-FFF2-40B4-BE49-F238E27FC236}">
              <a16:creationId xmlns:a16="http://schemas.microsoft.com/office/drawing/2014/main" xmlns="" id="{00000000-0008-0000-2100-0000A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9" name="161 CuadroTexto">
          <a:extLst>
            <a:ext uri="{FF2B5EF4-FFF2-40B4-BE49-F238E27FC236}">
              <a16:creationId xmlns:a16="http://schemas.microsoft.com/office/drawing/2014/main" xmlns="" id="{00000000-0008-0000-2100-0000A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0" name="162 CuadroTexto">
          <a:extLst>
            <a:ext uri="{FF2B5EF4-FFF2-40B4-BE49-F238E27FC236}">
              <a16:creationId xmlns:a16="http://schemas.microsoft.com/office/drawing/2014/main" xmlns="" id="{00000000-0008-0000-2100-0000B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1" name="163 CuadroTexto">
          <a:extLst>
            <a:ext uri="{FF2B5EF4-FFF2-40B4-BE49-F238E27FC236}">
              <a16:creationId xmlns:a16="http://schemas.microsoft.com/office/drawing/2014/main" xmlns="" id="{00000000-0008-0000-2100-0000B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2" name="164 CuadroTexto">
          <a:extLst>
            <a:ext uri="{FF2B5EF4-FFF2-40B4-BE49-F238E27FC236}">
              <a16:creationId xmlns:a16="http://schemas.microsoft.com/office/drawing/2014/main" xmlns="" id="{00000000-0008-0000-2100-0000B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3" name="165 CuadroTexto">
          <a:extLst>
            <a:ext uri="{FF2B5EF4-FFF2-40B4-BE49-F238E27FC236}">
              <a16:creationId xmlns:a16="http://schemas.microsoft.com/office/drawing/2014/main" xmlns="" id="{00000000-0008-0000-2100-0000B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4" name="166 CuadroTexto">
          <a:extLst>
            <a:ext uri="{FF2B5EF4-FFF2-40B4-BE49-F238E27FC236}">
              <a16:creationId xmlns:a16="http://schemas.microsoft.com/office/drawing/2014/main" xmlns="" id="{00000000-0008-0000-2100-0000B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5" name="167 CuadroTexto">
          <a:extLst>
            <a:ext uri="{FF2B5EF4-FFF2-40B4-BE49-F238E27FC236}">
              <a16:creationId xmlns:a16="http://schemas.microsoft.com/office/drawing/2014/main" xmlns="" id="{00000000-0008-0000-2100-0000B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6" name="168 CuadroTexto">
          <a:extLst>
            <a:ext uri="{FF2B5EF4-FFF2-40B4-BE49-F238E27FC236}">
              <a16:creationId xmlns:a16="http://schemas.microsoft.com/office/drawing/2014/main" xmlns="" id="{00000000-0008-0000-2100-0000B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7" name="169 CuadroTexto">
          <a:extLst>
            <a:ext uri="{FF2B5EF4-FFF2-40B4-BE49-F238E27FC236}">
              <a16:creationId xmlns:a16="http://schemas.microsoft.com/office/drawing/2014/main" xmlns="" id="{00000000-0008-0000-2100-0000B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8" name="170 CuadroTexto">
          <a:extLst>
            <a:ext uri="{FF2B5EF4-FFF2-40B4-BE49-F238E27FC236}">
              <a16:creationId xmlns:a16="http://schemas.microsoft.com/office/drawing/2014/main" xmlns="" id="{00000000-0008-0000-2100-0000B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9" name="171 CuadroTexto">
          <a:extLst>
            <a:ext uri="{FF2B5EF4-FFF2-40B4-BE49-F238E27FC236}">
              <a16:creationId xmlns:a16="http://schemas.microsoft.com/office/drawing/2014/main" xmlns="" id="{00000000-0008-0000-2100-0000B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0" name="172 CuadroTexto">
          <a:extLst>
            <a:ext uri="{FF2B5EF4-FFF2-40B4-BE49-F238E27FC236}">
              <a16:creationId xmlns:a16="http://schemas.microsoft.com/office/drawing/2014/main" xmlns="" id="{00000000-0008-0000-2100-0000B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1" name="173 CuadroTexto">
          <a:extLst>
            <a:ext uri="{FF2B5EF4-FFF2-40B4-BE49-F238E27FC236}">
              <a16:creationId xmlns:a16="http://schemas.microsoft.com/office/drawing/2014/main" xmlns="" id="{00000000-0008-0000-2100-0000B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2" name="174 CuadroTexto">
          <a:extLst>
            <a:ext uri="{FF2B5EF4-FFF2-40B4-BE49-F238E27FC236}">
              <a16:creationId xmlns:a16="http://schemas.microsoft.com/office/drawing/2014/main" xmlns="" id="{00000000-0008-0000-2100-0000B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3" name="175 CuadroTexto">
          <a:extLst>
            <a:ext uri="{FF2B5EF4-FFF2-40B4-BE49-F238E27FC236}">
              <a16:creationId xmlns:a16="http://schemas.microsoft.com/office/drawing/2014/main" xmlns="" id="{00000000-0008-0000-2100-0000B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4" name="176 CuadroTexto">
          <a:extLst>
            <a:ext uri="{FF2B5EF4-FFF2-40B4-BE49-F238E27FC236}">
              <a16:creationId xmlns:a16="http://schemas.microsoft.com/office/drawing/2014/main" xmlns="" id="{00000000-0008-0000-2100-0000B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5" name="177 CuadroTexto">
          <a:extLst>
            <a:ext uri="{FF2B5EF4-FFF2-40B4-BE49-F238E27FC236}">
              <a16:creationId xmlns:a16="http://schemas.microsoft.com/office/drawing/2014/main" xmlns="" id="{00000000-0008-0000-2100-0000B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6" name="178 CuadroTexto">
          <a:extLst>
            <a:ext uri="{FF2B5EF4-FFF2-40B4-BE49-F238E27FC236}">
              <a16:creationId xmlns:a16="http://schemas.microsoft.com/office/drawing/2014/main" xmlns="" id="{00000000-0008-0000-2100-0000C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7" name="179 CuadroTexto">
          <a:extLst>
            <a:ext uri="{FF2B5EF4-FFF2-40B4-BE49-F238E27FC236}">
              <a16:creationId xmlns:a16="http://schemas.microsoft.com/office/drawing/2014/main" xmlns="" id="{00000000-0008-0000-2100-0000C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8" name="180 CuadroTexto">
          <a:extLst>
            <a:ext uri="{FF2B5EF4-FFF2-40B4-BE49-F238E27FC236}">
              <a16:creationId xmlns:a16="http://schemas.microsoft.com/office/drawing/2014/main" xmlns="" id="{00000000-0008-0000-2100-0000C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9" name="181 CuadroTexto">
          <a:extLst>
            <a:ext uri="{FF2B5EF4-FFF2-40B4-BE49-F238E27FC236}">
              <a16:creationId xmlns:a16="http://schemas.microsoft.com/office/drawing/2014/main" xmlns="" id="{00000000-0008-0000-2100-0000C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0" name="182 CuadroTexto">
          <a:extLst>
            <a:ext uri="{FF2B5EF4-FFF2-40B4-BE49-F238E27FC236}">
              <a16:creationId xmlns:a16="http://schemas.microsoft.com/office/drawing/2014/main" xmlns="" id="{00000000-0008-0000-2100-0000C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1" name="183 CuadroTexto">
          <a:extLst>
            <a:ext uri="{FF2B5EF4-FFF2-40B4-BE49-F238E27FC236}">
              <a16:creationId xmlns:a16="http://schemas.microsoft.com/office/drawing/2014/main" xmlns="" id="{00000000-0008-0000-2100-0000C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2" name="184 CuadroTexto">
          <a:extLst>
            <a:ext uri="{FF2B5EF4-FFF2-40B4-BE49-F238E27FC236}">
              <a16:creationId xmlns:a16="http://schemas.microsoft.com/office/drawing/2014/main" xmlns="" id="{00000000-0008-0000-2100-0000C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3" name="185 CuadroTexto">
          <a:extLst>
            <a:ext uri="{FF2B5EF4-FFF2-40B4-BE49-F238E27FC236}">
              <a16:creationId xmlns:a16="http://schemas.microsoft.com/office/drawing/2014/main" xmlns="" id="{00000000-0008-0000-2100-0000C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4" name="186 CuadroTexto">
          <a:extLst>
            <a:ext uri="{FF2B5EF4-FFF2-40B4-BE49-F238E27FC236}">
              <a16:creationId xmlns:a16="http://schemas.microsoft.com/office/drawing/2014/main" xmlns="" id="{00000000-0008-0000-2100-0000C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5" name="187 CuadroTexto">
          <a:extLst>
            <a:ext uri="{FF2B5EF4-FFF2-40B4-BE49-F238E27FC236}">
              <a16:creationId xmlns:a16="http://schemas.microsoft.com/office/drawing/2014/main" xmlns="" id="{00000000-0008-0000-2100-0000C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6" name="188 CuadroTexto">
          <a:extLst>
            <a:ext uri="{FF2B5EF4-FFF2-40B4-BE49-F238E27FC236}">
              <a16:creationId xmlns:a16="http://schemas.microsoft.com/office/drawing/2014/main" xmlns="" id="{00000000-0008-0000-2100-0000C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7" name="189 CuadroTexto">
          <a:extLst>
            <a:ext uri="{FF2B5EF4-FFF2-40B4-BE49-F238E27FC236}">
              <a16:creationId xmlns:a16="http://schemas.microsoft.com/office/drawing/2014/main" xmlns="" id="{00000000-0008-0000-2100-0000C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8" name="190 CuadroTexto">
          <a:extLst>
            <a:ext uri="{FF2B5EF4-FFF2-40B4-BE49-F238E27FC236}">
              <a16:creationId xmlns:a16="http://schemas.microsoft.com/office/drawing/2014/main" xmlns="" id="{00000000-0008-0000-2100-0000C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9" name="191 CuadroTexto">
          <a:extLst>
            <a:ext uri="{FF2B5EF4-FFF2-40B4-BE49-F238E27FC236}">
              <a16:creationId xmlns:a16="http://schemas.microsoft.com/office/drawing/2014/main" xmlns="" id="{00000000-0008-0000-2100-0000C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0" name="192 CuadroTexto">
          <a:extLst>
            <a:ext uri="{FF2B5EF4-FFF2-40B4-BE49-F238E27FC236}">
              <a16:creationId xmlns:a16="http://schemas.microsoft.com/office/drawing/2014/main" xmlns="" id="{00000000-0008-0000-2100-0000C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1" name="193 CuadroTexto">
          <a:extLst>
            <a:ext uri="{FF2B5EF4-FFF2-40B4-BE49-F238E27FC236}">
              <a16:creationId xmlns:a16="http://schemas.microsoft.com/office/drawing/2014/main" xmlns="" id="{00000000-0008-0000-2100-0000C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2" name="194 CuadroTexto">
          <a:extLst>
            <a:ext uri="{FF2B5EF4-FFF2-40B4-BE49-F238E27FC236}">
              <a16:creationId xmlns:a16="http://schemas.microsoft.com/office/drawing/2014/main" xmlns="" id="{00000000-0008-0000-2100-0000D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3" name="195 CuadroTexto">
          <a:extLst>
            <a:ext uri="{FF2B5EF4-FFF2-40B4-BE49-F238E27FC236}">
              <a16:creationId xmlns:a16="http://schemas.microsoft.com/office/drawing/2014/main" xmlns="" id="{00000000-0008-0000-2100-0000D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4" name="196 CuadroTexto">
          <a:extLst>
            <a:ext uri="{FF2B5EF4-FFF2-40B4-BE49-F238E27FC236}">
              <a16:creationId xmlns:a16="http://schemas.microsoft.com/office/drawing/2014/main" xmlns="" id="{00000000-0008-0000-2100-0000D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5" name="197 CuadroTexto">
          <a:extLst>
            <a:ext uri="{FF2B5EF4-FFF2-40B4-BE49-F238E27FC236}">
              <a16:creationId xmlns:a16="http://schemas.microsoft.com/office/drawing/2014/main" xmlns="" id="{00000000-0008-0000-2100-0000D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6" name="198 CuadroTexto">
          <a:extLst>
            <a:ext uri="{FF2B5EF4-FFF2-40B4-BE49-F238E27FC236}">
              <a16:creationId xmlns:a16="http://schemas.microsoft.com/office/drawing/2014/main" xmlns="" id="{00000000-0008-0000-2100-0000D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7" name="199 CuadroTexto">
          <a:extLst>
            <a:ext uri="{FF2B5EF4-FFF2-40B4-BE49-F238E27FC236}">
              <a16:creationId xmlns:a16="http://schemas.microsoft.com/office/drawing/2014/main" xmlns="" id="{00000000-0008-0000-2100-0000D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8" name="200 CuadroTexto">
          <a:extLst>
            <a:ext uri="{FF2B5EF4-FFF2-40B4-BE49-F238E27FC236}">
              <a16:creationId xmlns:a16="http://schemas.microsoft.com/office/drawing/2014/main" xmlns="" id="{00000000-0008-0000-2100-0000D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9" name="201 CuadroTexto">
          <a:extLst>
            <a:ext uri="{FF2B5EF4-FFF2-40B4-BE49-F238E27FC236}">
              <a16:creationId xmlns:a16="http://schemas.microsoft.com/office/drawing/2014/main" xmlns="" id="{00000000-0008-0000-2100-0000D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0" name="202 CuadroTexto">
          <a:extLst>
            <a:ext uri="{FF2B5EF4-FFF2-40B4-BE49-F238E27FC236}">
              <a16:creationId xmlns:a16="http://schemas.microsoft.com/office/drawing/2014/main" xmlns="" id="{00000000-0008-0000-2100-0000D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1" name="203 CuadroTexto">
          <a:extLst>
            <a:ext uri="{FF2B5EF4-FFF2-40B4-BE49-F238E27FC236}">
              <a16:creationId xmlns:a16="http://schemas.microsoft.com/office/drawing/2014/main" xmlns="" id="{00000000-0008-0000-2100-0000D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2" name="204 CuadroTexto">
          <a:extLst>
            <a:ext uri="{FF2B5EF4-FFF2-40B4-BE49-F238E27FC236}">
              <a16:creationId xmlns:a16="http://schemas.microsoft.com/office/drawing/2014/main" xmlns="" id="{00000000-0008-0000-2100-0000D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3" name="205 CuadroTexto">
          <a:extLst>
            <a:ext uri="{FF2B5EF4-FFF2-40B4-BE49-F238E27FC236}">
              <a16:creationId xmlns:a16="http://schemas.microsoft.com/office/drawing/2014/main" xmlns="" id="{00000000-0008-0000-2100-0000D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4" name="206 CuadroTexto">
          <a:extLst>
            <a:ext uri="{FF2B5EF4-FFF2-40B4-BE49-F238E27FC236}">
              <a16:creationId xmlns:a16="http://schemas.microsoft.com/office/drawing/2014/main" xmlns="" id="{00000000-0008-0000-2100-0000D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5" name="207 CuadroTexto">
          <a:extLst>
            <a:ext uri="{FF2B5EF4-FFF2-40B4-BE49-F238E27FC236}">
              <a16:creationId xmlns:a16="http://schemas.microsoft.com/office/drawing/2014/main" xmlns="" id="{00000000-0008-0000-2100-0000D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6" name="208 CuadroTexto">
          <a:extLst>
            <a:ext uri="{FF2B5EF4-FFF2-40B4-BE49-F238E27FC236}">
              <a16:creationId xmlns:a16="http://schemas.microsoft.com/office/drawing/2014/main" xmlns="" id="{00000000-0008-0000-2100-0000D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7" name="209 CuadroTexto">
          <a:extLst>
            <a:ext uri="{FF2B5EF4-FFF2-40B4-BE49-F238E27FC236}">
              <a16:creationId xmlns:a16="http://schemas.microsoft.com/office/drawing/2014/main" xmlns="" id="{00000000-0008-0000-2100-0000D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8" name="210 CuadroTexto">
          <a:extLst>
            <a:ext uri="{FF2B5EF4-FFF2-40B4-BE49-F238E27FC236}">
              <a16:creationId xmlns:a16="http://schemas.microsoft.com/office/drawing/2014/main" xmlns="" id="{00000000-0008-0000-2100-0000E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9" name="211 CuadroTexto">
          <a:extLst>
            <a:ext uri="{FF2B5EF4-FFF2-40B4-BE49-F238E27FC236}">
              <a16:creationId xmlns:a16="http://schemas.microsoft.com/office/drawing/2014/main" xmlns="" id="{00000000-0008-0000-2100-0000E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0" name="212 CuadroTexto">
          <a:extLst>
            <a:ext uri="{FF2B5EF4-FFF2-40B4-BE49-F238E27FC236}">
              <a16:creationId xmlns:a16="http://schemas.microsoft.com/office/drawing/2014/main" xmlns="" id="{00000000-0008-0000-2100-0000E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1" name="213 CuadroTexto">
          <a:extLst>
            <a:ext uri="{FF2B5EF4-FFF2-40B4-BE49-F238E27FC236}">
              <a16:creationId xmlns:a16="http://schemas.microsoft.com/office/drawing/2014/main" xmlns="" id="{00000000-0008-0000-2100-0000E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2" name="214 CuadroTexto">
          <a:extLst>
            <a:ext uri="{FF2B5EF4-FFF2-40B4-BE49-F238E27FC236}">
              <a16:creationId xmlns:a16="http://schemas.microsoft.com/office/drawing/2014/main" xmlns="" id="{00000000-0008-0000-2100-0000E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3" name="215 CuadroTexto">
          <a:extLst>
            <a:ext uri="{FF2B5EF4-FFF2-40B4-BE49-F238E27FC236}">
              <a16:creationId xmlns:a16="http://schemas.microsoft.com/office/drawing/2014/main" xmlns="" id="{00000000-0008-0000-2100-0000E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4" name="216 CuadroTexto">
          <a:extLst>
            <a:ext uri="{FF2B5EF4-FFF2-40B4-BE49-F238E27FC236}">
              <a16:creationId xmlns:a16="http://schemas.microsoft.com/office/drawing/2014/main" xmlns="" id="{00000000-0008-0000-2100-0000E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5" name="217 CuadroTexto">
          <a:extLst>
            <a:ext uri="{FF2B5EF4-FFF2-40B4-BE49-F238E27FC236}">
              <a16:creationId xmlns:a16="http://schemas.microsoft.com/office/drawing/2014/main" xmlns="" id="{00000000-0008-0000-2100-0000E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6" name="218 CuadroTexto">
          <a:extLst>
            <a:ext uri="{FF2B5EF4-FFF2-40B4-BE49-F238E27FC236}">
              <a16:creationId xmlns:a16="http://schemas.microsoft.com/office/drawing/2014/main" xmlns="" id="{00000000-0008-0000-2100-0000E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7" name="219 CuadroTexto">
          <a:extLst>
            <a:ext uri="{FF2B5EF4-FFF2-40B4-BE49-F238E27FC236}">
              <a16:creationId xmlns:a16="http://schemas.microsoft.com/office/drawing/2014/main" xmlns="" id="{00000000-0008-0000-2100-0000E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8" name="220 CuadroTexto">
          <a:extLst>
            <a:ext uri="{FF2B5EF4-FFF2-40B4-BE49-F238E27FC236}">
              <a16:creationId xmlns:a16="http://schemas.microsoft.com/office/drawing/2014/main" xmlns="" id="{00000000-0008-0000-2100-0000E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9" name="221 CuadroTexto">
          <a:extLst>
            <a:ext uri="{FF2B5EF4-FFF2-40B4-BE49-F238E27FC236}">
              <a16:creationId xmlns:a16="http://schemas.microsoft.com/office/drawing/2014/main" xmlns="" id="{00000000-0008-0000-2100-0000E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0" name="222 CuadroTexto">
          <a:extLst>
            <a:ext uri="{FF2B5EF4-FFF2-40B4-BE49-F238E27FC236}">
              <a16:creationId xmlns:a16="http://schemas.microsoft.com/office/drawing/2014/main" xmlns="" id="{00000000-0008-0000-2100-0000E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1" name="223 CuadroTexto">
          <a:extLst>
            <a:ext uri="{FF2B5EF4-FFF2-40B4-BE49-F238E27FC236}">
              <a16:creationId xmlns:a16="http://schemas.microsoft.com/office/drawing/2014/main" xmlns="" id="{00000000-0008-0000-2100-0000E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2" name="224 CuadroTexto">
          <a:extLst>
            <a:ext uri="{FF2B5EF4-FFF2-40B4-BE49-F238E27FC236}">
              <a16:creationId xmlns:a16="http://schemas.microsoft.com/office/drawing/2014/main" xmlns="" id="{00000000-0008-0000-2100-0000E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3" name="225 CuadroTexto">
          <a:extLst>
            <a:ext uri="{FF2B5EF4-FFF2-40B4-BE49-F238E27FC236}">
              <a16:creationId xmlns:a16="http://schemas.microsoft.com/office/drawing/2014/main" xmlns="" id="{00000000-0008-0000-2100-0000E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4" name="226 CuadroTexto">
          <a:extLst>
            <a:ext uri="{FF2B5EF4-FFF2-40B4-BE49-F238E27FC236}">
              <a16:creationId xmlns:a16="http://schemas.microsoft.com/office/drawing/2014/main" xmlns="" id="{00000000-0008-0000-2100-0000F0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5" name="227 CuadroTexto">
          <a:extLst>
            <a:ext uri="{FF2B5EF4-FFF2-40B4-BE49-F238E27FC236}">
              <a16:creationId xmlns:a16="http://schemas.microsoft.com/office/drawing/2014/main" xmlns="" id="{00000000-0008-0000-2100-0000F1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6" name="228 CuadroTexto">
          <a:extLst>
            <a:ext uri="{FF2B5EF4-FFF2-40B4-BE49-F238E27FC236}">
              <a16:creationId xmlns:a16="http://schemas.microsoft.com/office/drawing/2014/main" xmlns="" id="{00000000-0008-0000-2100-0000F2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7" name="229 CuadroTexto">
          <a:extLst>
            <a:ext uri="{FF2B5EF4-FFF2-40B4-BE49-F238E27FC236}">
              <a16:creationId xmlns:a16="http://schemas.microsoft.com/office/drawing/2014/main" xmlns="" id="{00000000-0008-0000-2100-0000F3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8" name="230 CuadroTexto">
          <a:extLst>
            <a:ext uri="{FF2B5EF4-FFF2-40B4-BE49-F238E27FC236}">
              <a16:creationId xmlns:a16="http://schemas.microsoft.com/office/drawing/2014/main" xmlns="" id="{00000000-0008-0000-2100-0000F4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9" name="231 CuadroTexto">
          <a:extLst>
            <a:ext uri="{FF2B5EF4-FFF2-40B4-BE49-F238E27FC236}">
              <a16:creationId xmlns:a16="http://schemas.microsoft.com/office/drawing/2014/main" xmlns="" id="{00000000-0008-0000-2100-0000F5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0" name="232 CuadroTexto">
          <a:extLst>
            <a:ext uri="{FF2B5EF4-FFF2-40B4-BE49-F238E27FC236}">
              <a16:creationId xmlns:a16="http://schemas.microsoft.com/office/drawing/2014/main" xmlns="" id="{00000000-0008-0000-2100-0000F6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1" name="233 CuadroTexto">
          <a:extLst>
            <a:ext uri="{FF2B5EF4-FFF2-40B4-BE49-F238E27FC236}">
              <a16:creationId xmlns:a16="http://schemas.microsoft.com/office/drawing/2014/main" xmlns="" id="{00000000-0008-0000-2100-0000F7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2" name="234 CuadroTexto">
          <a:extLst>
            <a:ext uri="{FF2B5EF4-FFF2-40B4-BE49-F238E27FC236}">
              <a16:creationId xmlns:a16="http://schemas.microsoft.com/office/drawing/2014/main" xmlns="" id="{00000000-0008-0000-2100-0000F8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3" name="235 CuadroTexto">
          <a:extLst>
            <a:ext uri="{FF2B5EF4-FFF2-40B4-BE49-F238E27FC236}">
              <a16:creationId xmlns:a16="http://schemas.microsoft.com/office/drawing/2014/main" xmlns="" id="{00000000-0008-0000-2100-0000F9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4" name="236 CuadroTexto">
          <a:extLst>
            <a:ext uri="{FF2B5EF4-FFF2-40B4-BE49-F238E27FC236}">
              <a16:creationId xmlns:a16="http://schemas.microsoft.com/office/drawing/2014/main" xmlns="" id="{00000000-0008-0000-2100-0000FA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5" name="237 CuadroTexto">
          <a:extLst>
            <a:ext uri="{FF2B5EF4-FFF2-40B4-BE49-F238E27FC236}">
              <a16:creationId xmlns:a16="http://schemas.microsoft.com/office/drawing/2014/main" xmlns="" id="{00000000-0008-0000-2100-0000FB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6" name="238 CuadroTexto">
          <a:extLst>
            <a:ext uri="{FF2B5EF4-FFF2-40B4-BE49-F238E27FC236}">
              <a16:creationId xmlns:a16="http://schemas.microsoft.com/office/drawing/2014/main" xmlns="" id="{00000000-0008-0000-2100-0000FC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7" name="239 CuadroTexto">
          <a:extLst>
            <a:ext uri="{FF2B5EF4-FFF2-40B4-BE49-F238E27FC236}">
              <a16:creationId xmlns:a16="http://schemas.microsoft.com/office/drawing/2014/main" xmlns="" id="{00000000-0008-0000-2100-0000FD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8" name="240 CuadroTexto">
          <a:extLst>
            <a:ext uri="{FF2B5EF4-FFF2-40B4-BE49-F238E27FC236}">
              <a16:creationId xmlns:a16="http://schemas.microsoft.com/office/drawing/2014/main" xmlns="" id="{00000000-0008-0000-2100-0000FE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9" name="241 CuadroTexto">
          <a:extLst>
            <a:ext uri="{FF2B5EF4-FFF2-40B4-BE49-F238E27FC236}">
              <a16:creationId xmlns:a16="http://schemas.microsoft.com/office/drawing/2014/main" xmlns="" id="{00000000-0008-0000-2100-0000FF0E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0" name="242 CuadroTexto">
          <a:extLst>
            <a:ext uri="{FF2B5EF4-FFF2-40B4-BE49-F238E27FC236}">
              <a16:creationId xmlns:a16="http://schemas.microsoft.com/office/drawing/2014/main" xmlns="" id="{00000000-0008-0000-2100-00000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1" name="243 CuadroTexto">
          <a:extLst>
            <a:ext uri="{FF2B5EF4-FFF2-40B4-BE49-F238E27FC236}">
              <a16:creationId xmlns:a16="http://schemas.microsoft.com/office/drawing/2014/main" xmlns="" id="{00000000-0008-0000-2100-00000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2" name="244 CuadroTexto">
          <a:extLst>
            <a:ext uri="{FF2B5EF4-FFF2-40B4-BE49-F238E27FC236}">
              <a16:creationId xmlns:a16="http://schemas.microsoft.com/office/drawing/2014/main" xmlns="" id="{00000000-0008-0000-2100-00000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3" name="245 CuadroTexto">
          <a:extLst>
            <a:ext uri="{FF2B5EF4-FFF2-40B4-BE49-F238E27FC236}">
              <a16:creationId xmlns:a16="http://schemas.microsoft.com/office/drawing/2014/main" xmlns="" id="{00000000-0008-0000-2100-00000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4" name="246 CuadroTexto">
          <a:extLst>
            <a:ext uri="{FF2B5EF4-FFF2-40B4-BE49-F238E27FC236}">
              <a16:creationId xmlns:a16="http://schemas.microsoft.com/office/drawing/2014/main" xmlns="" id="{00000000-0008-0000-2100-00000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5" name="247 CuadroTexto">
          <a:extLst>
            <a:ext uri="{FF2B5EF4-FFF2-40B4-BE49-F238E27FC236}">
              <a16:creationId xmlns:a16="http://schemas.microsoft.com/office/drawing/2014/main" xmlns="" id="{00000000-0008-0000-2100-00000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6" name="248 CuadroTexto">
          <a:extLst>
            <a:ext uri="{FF2B5EF4-FFF2-40B4-BE49-F238E27FC236}">
              <a16:creationId xmlns:a16="http://schemas.microsoft.com/office/drawing/2014/main" xmlns="" id="{00000000-0008-0000-2100-00000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7" name="249 CuadroTexto">
          <a:extLst>
            <a:ext uri="{FF2B5EF4-FFF2-40B4-BE49-F238E27FC236}">
              <a16:creationId xmlns:a16="http://schemas.microsoft.com/office/drawing/2014/main" xmlns="" id="{00000000-0008-0000-2100-00000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8" name="250 CuadroTexto">
          <a:extLst>
            <a:ext uri="{FF2B5EF4-FFF2-40B4-BE49-F238E27FC236}">
              <a16:creationId xmlns:a16="http://schemas.microsoft.com/office/drawing/2014/main" xmlns="" id="{00000000-0008-0000-2100-00000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9" name="251 CuadroTexto">
          <a:extLst>
            <a:ext uri="{FF2B5EF4-FFF2-40B4-BE49-F238E27FC236}">
              <a16:creationId xmlns:a16="http://schemas.microsoft.com/office/drawing/2014/main" xmlns="" id="{00000000-0008-0000-2100-00000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0" name="252 CuadroTexto">
          <a:extLst>
            <a:ext uri="{FF2B5EF4-FFF2-40B4-BE49-F238E27FC236}">
              <a16:creationId xmlns:a16="http://schemas.microsoft.com/office/drawing/2014/main" xmlns="" id="{00000000-0008-0000-2100-00000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1" name="253 CuadroTexto">
          <a:extLst>
            <a:ext uri="{FF2B5EF4-FFF2-40B4-BE49-F238E27FC236}">
              <a16:creationId xmlns:a16="http://schemas.microsoft.com/office/drawing/2014/main" xmlns="" id="{00000000-0008-0000-2100-00000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2" name="254 CuadroTexto">
          <a:extLst>
            <a:ext uri="{FF2B5EF4-FFF2-40B4-BE49-F238E27FC236}">
              <a16:creationId xmlns:a16="http://schemas.microsoft.com/office/drawing/2014/main" xmlns="" id="{00000000-0008-0000-2100-00000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3" name="255 CuadroTexto">
          <a:extLst>
            <a:ext uri="{FF2B5EF4-FFF2-40B4-BE49-F238E27FC236}">
              <a16:creationId xmlns:a16="http://schemas.microsoft.com/office/drawing/2014/main" xmlns="" id="{00000000-0008-0000-2100-00000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4" name="256 CuadroTexto">
          <a:extLst>
            <a:ext uri="{FF2B5EF4-FFF2-40B4-BE49-F238E27FC236}">
              <a16:creationId xmlns:a16="http://schemas.microsoft.com/office/drawing/2014/main" xmlns="" id="{00000000-0008-0000-2100-00000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5" name="257 CuadroTexto">
          <a:extLst>
            <a:ext uri="{FF2B5EF4-FFF2-40B4-BE49-F238E27FC236}">
              <a16:creationId xmlns:a16="http://schemas.microsoft.com/office/drawing/2014/main" xmlns="" id="{00000000-0008-0000-2100-00000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6" name="258 CuadroTexto">
          <a:extLst>
            <a:ext uri="{FF2B5EF4-FFF2-40B4-BE49-F238E27FC236}">
              <a16:creationId xmlns:a16="http://schemas.microsoft.com/office/drawing/2014/main" xmlns="" id="{00000000-0008-0000-2100-00001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7" name="259 CuadroTexto">
          <a:extLst>
            <a:ext uri="{FF2B5EF4-FFF2-40B4-BE49-F238E27FC236}">
              <a16:creationId xmlns:a16="http://schemas.microsoft.com/office/drawing/2014/main" xmlns="" id="{00000000-0008-0000-2100-00001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8" name="260 CuadroTexto">
          <a:extLst>
            <a:ext uri="{FF2B5EF4-FFF2-40B4-BE49-F238E27FC236}">
              <a16:creationId xmlns:a16="http://schemas.microsoft.com/office/drawing/2014/main" xmlns="" id="{00000000-0008-0000-2100-00001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9" name="261 CuadroTexto">
          <a:extLst>
            <a:ext uri="{FF2B5EF4-FFF2-40B4-BE49-F238E27FC236}">
              <a16:creationId xmlns:a16="http://schemas.microsoft.com/office/drawing/2014/main" xmlns="" id="{00000000-0008-0000-2100-00001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0" name="262 CuadroTexto">
          <a:extLst>
            <a:ext uri="{FF2B5EF4-FFF2-40B4-BE49-F238E27FC236}">
              <a16:creationId xmlns:a16="http://schemas.microsoft.com/office/drawing/2014/main" xmlns="" id="{00000000-0008-0000-2100-00001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1" name="263 CuadroTexto">
          <a:extLst>
            <a:ext uri="{FF2B5EF4-FFF2-40B4-BE49-F238E27FC236}">
              <a16:creationId xmlns:a16="http://schemas.microsoft.com/office/drawing/2014/main" xmlns="" id="{00000000-0008-0000-2100-00001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2" name="264 CuadroTexto">
          <a:extLst>
            <a:ext uri="{FF2B5EF4-FFF2-40B4-BE49-F238E27FC236}">
              <a16:creationId xmlns:a16="http://schemas.microsoft.com/office/drawing/2014/main" xmlns="" id="{00000000-0008-0000-2100-00001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3" name="265 CuadroTexto">
          <a:extLst>
            <a:ext uri="{FF2B5EF4-FFF2-40B4-BE49-F238E27FC236}">
              <a16:creationId xmlns:a16="http://schemas.microsoft.com/office/drawing/2014/main" xmlns="" id="{00000000-0008-0000-2100-00001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4" name="266 CuadroTexto">
          <a:extLst>
            <a:ext uri="{FF2B5EF4-FFF2-40B4-BE49-F238E27FC236}">
              <a16:creationId xmlns:a16="http://schemas.microsoft.com/office/drawing/2014/main" xmlns="" id="{00000000-0008-0000-2100-00001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5" name="267 CuadroTexto">
          <a:extLst>
            <a:ext uri="{FF2B5EF4-FFF2-40B4-BE49-F238E27FC236}">
              <a16:creationId xmlns:a16="http://schemas.microsoft.com/office/drawing/2014/main" xmlns="" id="{00000000-0008-0000-2100-00001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6" name="268 CuadroTexto">
          <a:extLst>
            <a:ext uri="{FF2B5EF4-FFF2-40B4-BE49-F238E27FC236}">
              <a16:creationId xmlns:a16="http://schemas.microsoft.com/office/drawing/2014/main" xmlns="" id="{00000000-0008-0000-2100-00001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7" name="269 CuadroTexto">
          <a:extLst>
            <a:ext uri="{FF2B5EF4-FFF2-40B4-BE49-F238E27FC236}">
              <a16:creationId xmlns:a16="http://schemas.microsoft.com/office/drawing/2014/main" xmlns="" id="{00000000-0008-0000-2100-00001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8" name="270 CuadroTexto">
          <a:extLst>
            <a:ext uri="{FF2B5EF4-FFF2-40B4-BE49-F238E27FC236}">
              <a16:creationId xmlns:a16="http://schemas.microsoft.com/office/drawing/2014/main" xmlns="" id="{00000000-0008-0000-2100-00001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9" name="271 CuadroTexto">
          <a:extLst>
            <a:ext uri="{FF2B5EF4-FFF2-40B4-BE49-F238E27FC236}">
              <a16:creationId xmlns:a16="http://schemas.microsoft.com/office/drawing/2014/main" xmlns="" id="{00000000-0008-0000-2100-00001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0" name="272 CuadroTexto">
          <a:extLst>
            <a:ext uri="{FF2B5EF4-FFF2-40B4-BE49-F238E27FC236}">
              <a16:creationId xmlns:a16="http://schemas.microsoft.com/office/drawing/2014/main" xmlns="" id="{00000000-0008-0000-2100-00001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1" name="273 CuadroTexto">
          <a:extLst>
            <a:ext uri="{FF2B5EF4-FFF2-40B4-BE49-F238E27FC236}">
              <a16:creationId xmlns:a16="http://schemas.microsoft.com/office/drawing/2014/main" xmlns="" id="{00000000-0008-0000-2100-00001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2" name="274 CuadroTexto">
          <a:extLst>
            <a:ext uri="{FF2B5EF4-FFF2-40B4-BE49-F238E27FC236}">
              <a16:creationId xmlns:a16="http://schemas.microsoft.com/office/drawing/2014/main" xmlns="" id="{00000000-0008-0000-2100-00002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3" name="275 CuadroTexto">
          <a:extLst>
            <a:ext uri="{FF2B5EF4-FFF2-40B4-BE49-F238E27FC236}">
              <a16:creationId xmlns:a16="http://schemas.microsoft.com/office/drawing/2014/main" xmlns="" id="{00000000-0008-0000-2100-00002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4" name="276 CuadroTexto">
          <a:extLst>
            <a:ext uri="{FF2B5EF4-FFF2-40B4-BE49-F238E27FC236}">
              <a16:creationId xmlns:a16="http://schemas.microsoft.com/office/drawing/2014/main" xmlns="" id="{00000000-0008-0000-2100-00002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5" name="277 CuadroTexto">
          <a:extLst>
            <a:ext uri="{FF2B5EF4-FFF2-40B4-BE49-F238E27FC236}">
              <a16:creationId xmlns:a16="http://schemas.microsoft.com/office/drawing/2014/main" xmlns="" id="{00000000-0008-0000-2100-00002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6" name="278 CuadroTexto">
          <a:extLst>
            <a:ext uri="{FF2B5EF4-FFF2-40B4-BE49-F238E27FC236}">
              <a16:creationId xmlns:a16="http://schemas.microsoft.com/office/drawing/2014/main" xmlns="" id="{00000000-0008-0000-2100-00002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7" name="279 CuadroTexto">
          <a:extLst>
            <a:ext uri="{FF2B5EF4-FFF2-40B4-BE49-F238E27FC236}">
              <a16:creationId xmlns:a16="http://schemas.microsoft.com/office/drawing/2014/main" xmlns="" id="{00000000-0008-0000-2100-00002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8" name="280 CuadroTexto">
          <a:extLst>
            <a:ext uri="{FF2B5EF4-FFF2-40B4-BE49-F238E27FC236}">
              <a16:creationId xmlns:a16="http://schemas.microsoft.com/office/drawing/2014/main" xmlns="" id="{00000000-0008-0000-2100-00002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9" name="281 CuadroTexto">
          <a:extLst>
            <a:ext uri="{FF2B5EF4-FFF2-40B4-BE49-F238E27FC236}">
              <a16:creationId xmlns:a16="http://schemas.microsoft.com/office/drawing/2014/main" xmlns="" id="{00000000-0008-0000-2100-00002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0" name="282 CuadroTexto">
          <a:extLst>
            <a:ext uri="{FF2B5EF4-FFF2-40B4-BE49-F238E27FC236}">
              <a16:creationId xmlns:a16="http://schemas.microsoft.com/office/drawing/2014/main" xmlns="" id="{00000000-0008-0000-2100-00002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1" name="283 CuadroTexto">
          <a:extLst>
            <a:ext uri="{FF2B5EF4-FFF2-40B4-BE49-F238E27FC236}">
              <a16:creationId xmlns:a16="http://schemas.microsoft.com/office/drawing/2014/main" xmlns="" id="{00000000-0008-0000-2100-00002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2" name="284 CuadroTexto">
          <a:extLst>
            <a:ext uri="{FF2B5EF4-FFF2-40B4-BE49-F238E27FC236}">
              <a16:creationId xmlns:a16="http://schemas.microsoft.com/office/drawing/2014/main" xmlns="" id="{00000000-0008-0000-2100-00002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3" name="285 CuadroTexto">
          <a:extLst>
            <a:ext uri="{FF2B5EF4-FFF2-40B4-BE49-F238E27FC236}">
              <a16:creationId xmlns:a16="http://schemas.microsoft.com/office/drawing/2014/main" xmlns="" id="{00000000-0008-0000-2100-00002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4" name="286 CuadroTexto">
          <a:extLst>
            <a:ext uri="{FF2B5EF4-FFF2-40B4-BE49-F238E27FC236}">
              <a16:creationId xmlns:a16="http://schemas.microsoft.com/office/drawing/2014/main" xmlns="" id="{00000000-0008-0000-2100-00002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5" name="287 CuadroTexto">
          <a:extLst>
            <a:ext uri="{FF2B5EF4-FFF2-40B4-BE49-F238E27FC236}">
              <a16:creationId xmlns:a16="http://schemas.microsoft.com/office/drawing/2014/main" xmlns="" id="{00000000-0008-0000-2100-00002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6" name="288 CuadroTexto">
          <a:extLst>
            <a:ext uri="{FF2B5EF4-FFF2-40B4-BE49-F238E27FC236}">
              <a16:creationId xmlns:a16="http://schemas.microsoft.com/office/drawing/2014/main" xmlns="" id="{00000000-0008-0000-2100-00002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7" name="289 CuadroTexto">
          <a:extLst>
            <a:ext uri="{FF2B5EF4-FFF2-40B4-BE49-F238E27FC236}">
              <a16:creationId xmlns:a16="http://schemas.microsoft.com/office/drawing/2014/main" xmlns="" id="{00000000-0008-0000-2100-00002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8" name="290 CuadroTexto">
          <a:extLst>
            <a:ext uri="{FF2B5EF4-FFF2-40B4-BE49-F238E27FC236}">
              <a16:creationId xmlns:a16="http://schemas.microsoft.com/office/drawing/2014/main" xmlns="" id="{00000000-0008-0000-2100-00003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9" name="291 CuadroTexto">
          <a:extLst>
            <a:ext uri="{FF2B5EF4-FFF2-40B4-BE49-F238E27FC236}">
              <a16:creationId xmlns:a16="http://schemas.microsoft.com/office/drawing/2014/main" xmlns="" id="{00000000-0008-0000-2100-00003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90" name="292 CuadroTexto">
          <a:extLst>
            <a:ext uri="{FF2B5EF4-FFF2-40B4-BE49-F238E27FC236}">
              <a16:creationId xmlns:a16="http://schemas.microsoft.com/office/drawing/2014/main" xmlns="" id="{00000000-0008-0000-2100-00003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91" name="293 CuadroTexto">
          <a:extLst>
            <a:ext uri="{FF2B5EF4-FFF2-40B4-BE49-F238E27FC236}">
              <a16:creationId xmlns:a16="http://schemas.microsoft.com/office/drawing/2014/main" xmlns="" id="{00000000-0008-0000-2100-00003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92" name="294 CuadroTexto">
          <a:extLst>
            <a:ext uri="{FF2B5EF4-FFF2-40B4-BE49-F238E27FC236}">
              <a16:creationId xmlns:a16="http://schemas.microsoft.com/office/drawing/2014/main" xmlns="" id="{00000000-0008-0000-2100-00003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93" name="295 CuadroTexto">
          <a:extLst>
            <a:ext uri="{FF2B5EF4-FFF2-40B4-BE49-F238E27FC236}">
              <a16:creationId xmlns:a16="http://schemas.microsoft.com/office/drawing/2014/main" xmlns="" id="{00000000-0008-0000-2100-00003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4" name="298 CuadroTexto">
          <a:extLst>
            <a:ext uri="{FF2B5EF4-FFF2-40B4-BE49-F238E27FC236}">
              <a16:creationId xmlns:a16="http://schemas.microsoft.com/office/drawing/2014/main" xmlns="" id="{00000000-0008-0000-2100-0000360F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5" name="299 CuadroTexto">
          <a:extLst>
            <a:ext uri="{FF2B5EF4-FFF2-40B4-BE49-F238E27FC236}">
              <a16:creationId xmlns:a16="http://schemas.microsoft.com/office/drawing/2014/main" xmlns="" id="{00000000-0008-0000-2100-0000370F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6" name="300 CuadroTexto">
          <a:extLst>
            <a:ext uri="{FF2B5EF4-FFF2-40B4-BE49-F238E27FC236}">
              <a16:creationId xmlns:a16="http://schemas.microsoft.com/office/drawing/2014/main" xmlns="" id="{00000000-0008-0000-2100-0000380F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7" name="301 CuadroTexto">
          <a:extLst>
            <a:ext uri="{FF2B5EF4-FFF2-40B4-BE49-F238E27FC236}">
              <a16:creationId xmlns:a16="http://schemas.microsoft.com/office/drawing/2014/main" xmlns="" id="{00000000-0008-0000-2100-0000390F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8" name="302 CuadroTexto">
          <a:extLst>
            <a:ext uri="{FF2B5EF4-FFF2-40B4-BE49-F238E27FC236}">
              <a16:creationId xmlns:a16="http://schemas.microsoft.com/office/drawing/2014/main" xmlns="" id="{00000000-0008-0000-2100-00003A0F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9" name="303 CuadroTexto">
          <a:extLst>
            <a:ext uri="{FF2B5EF4-FFF2-40B4-BE49-F238E27FC236}">
              <a16:creationId xmlns:a16="http://schemas.microsoft.com/office/drawing/2014/main" xmlns="" id="{00000000-0008-0000-2100-00003B0F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00" name="304 CuadroTexto">
          <a:extLst>
            <a:ext uri="{FF2B5EF4-FFF2-40B4-BE49-F238E27FC236}">
              <a16:creationId xmlns:a16="http://schemas.microsoft.com/office/drawing/2014/main" xmlns="" id="{00000000-0008-0000-2100-00003C0F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01" name="305 CuadroTexto">
          <a:extLst>
            <a:ext uri="{FF2B5EF4-FFF2-40B4-BE49-F238E27FC236}">
              <a16:creationId xmlns:a16="http://schemas.microsoft.com/office/drawing/2014/main" xmlns="" id="{00000000-0008-0000-2100-00003D0F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02" name="452 CuadroTexto">
          <a:extLst>
            <a:ext uri="{FF2B5EF4-FFF2-40B4-BE49-F238E27FC236}">
              <a16:creationId xmlns:a16="http://schemas.microsoft.com/office/drawing/2014/main" xmlns="" id="{00000000-0008-0000-2100-00003E0F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3" name="17 CuadroTexto">
          <a:extLst>
            <a:ext uri="{FF2B5EF4-FFF2-40B4-BE49-F238E27FC236}">
              <a16:creationId xmlns:a16="http://schemas.microsoft.com/office/drawing/2014/main" xmlns="" id="{00000000-0008-0000-2100-00003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4" name="90 CuadroTexto">
          <a:extLst>
            <a:ext uri="{FF2B5EF4-FFF2-40B4-BE49-F238E27FC236}">
              <a16:creationId xmlns:a16="http://schemas.microsoft.com/office/drawing/2014/main" xmlns="" id="{00000000-0008-0000-2100-00004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5" name="91 CuadroTexto">
          <a:extLst>
            <a:ext uri="{FF2B5EF4-FFF2-40B4-BE49-F238E27FC236}">
              <a16:creationId xmlns:a16="http://schemas.microsoft.com/office/drawing/2014/main" xmlns="" id="{00000000-0008-0000-2100-00004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6" name="92 CuadroTexto">
          <a:extLst>
            <a:ext uri="{FF2B5EF4-FFF2-40B4-BE49-F238E27FC236}">
              <a16:creationId xmlns:a16="http://schemas.microsoft.com/office/drawing/2014/main" xmlns="" id="{00000000-0008-0000-2100-00004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7" name="93 CuadroTexto">
          <a:extLst>
            <a:ext uri="{FF2B5EF4-FFF2-40B4-BE49-F238E27FC236}">
              <a16:creationId xmlns:a16="http://schemas.microsoft.com/office/drawing/2014/main" xmlns="" id="{00000000-0008-0000-2100-00004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8" name="94 CuadroTexto">
          <a:extLst>
            <a:ext uri="{FF2B5EF4-FFF2-40B4-BE49-F238E27FC236}">
              <a16:creationId xmlns:a16="http://schemas.microsoft.com/office/drawing/2014/main" xmlns="" id="{00000000-0008-0000-2100-00004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9" name="95 CuadroTexto">
          <a:extLst>
            <a:ext uri="{FF2B5EF4-FFF2-40B4-BE49-F238E27FC236}">
              <a16:creationId xmlns:a16="http://schemas.microsoft.com/office/drawing/2014/main" xmlns="" id="{00000000-0008-0000-2100-00004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0" name="96 CuadroTexto">
          <a:extLst>
            <a:ext uri="{FF2B5EF4-FFF2-40B4-BE49-F238E27FC236}">
              <a16:creationId xmlns:a16="http://schemas.microsoft.com/office/drawing/2014/main" xmlns="" id="{00000000-0008-0000-2100-00004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1" name="97 CuadroTexto">
          <a:extLst>
            <a:ext uri="{FF2B5EF4-FFF2-40B4-BE49-F238E27FC236}">
              <a16:creationId xmlns:a16="http://schemas.microsoft.com/office/drawing/2014/main" xmlns="" id="{00000000-0008-0000-2100-00004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2" name="98 CuadroTexto">
          <a:extLst>
            <a:ext uri="{FF2B5EF4-FFF2-40B4-BE49-F238E27FC236}">
              <a16:creationId xmlns:a16="http://schemas.microsoft.com/office/drawing/2014/main" xmlns="" id="{00000000-0008-0000-2100-00004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3" name="99 CuadroTexto">
          <a:extLst>
            <a:ext uri="{FF2B5EF4-FFF2-40B4-BE49-F238E27FC236}">
              <a16:creationId xmlns:a16="http://schemas.microsoft.com/office/drawing/2014/main" xmlns="" id="{00000000-0008-0000-2100-00004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4" name="100 CuadroTexto">
          <a:extLst>
            <a:ext uri="{FF2B5EF4-FFF2-40B4-BE49-F238E27FC236}">
              <a16:creationId xmlns:a16="http://schemas.microsoft.com/office/drawing/2014/main" xmlns="" id="{00000000-0008-0000-2100-00004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5" name="101 CuadroTexto">
          <a:extLst>
            <a:ext uri="{FF2B5EF4-FFF2-40B4-BE49-F238E27FC236}">
              <a16:creationId xmlns:a16="http://schemas.microsoft.com/office/drawing/2014/main" xmlns="" id="{00000000-0008-0000-2100-00004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6" name="118 CuadroTexto">
          <a:extLst>
            <a:ext uri="{FF2B5EF4-FFF2-40B4-BE49-F238E27FC236}">
              <a16:creationId xmlns:a16="http://schemas.microsoft.com/office/drawing/2014/main" xmlns="" id="{00000000-0008-0000-2100-00004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7" name="119 CuadroTexto">
          <a:extLst>
            <a:ext uri="{FF2B5EF4-FFF2-40B4-BE49-F238E27FC236}">
              <a16:creationId xmlns:a16="http://schemas.microsoft.com/office/drawing/2014/main" xmlns="" id="{00000000-0008-0000-2100-00004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8" name="120 CuadroTexto">
          <a:extLst>
            <a:ext uri="{FF2B5EF4-FFF2-40B4-BE49-F238E27FC236}">
              <a16:creationId xmlns:a16="http://schemas.microsoft.com/office/drawing/2014/main" xmlns="" id="{00000000-0008-0000-2100-00004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9" name="121 CuadroTexto">
          <a:extLst>
            <a:ext uri="{FF2B5EF4-FFF2-40B4-BE49-F238E27FC236}">
              <a16:creationId xmlns:a16="http://schemas.microsoft.com/office/drawing/2014/main" xmlns="" id="{00000000-0008-0000-2100-00004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0" name="122 CuadroTexto">
          <a:extLst>
            <a:ext uri="{FF2B5EF4-FFF2-40B4-BE49-F238E27FC236}">
              <a16:creationId xmlns:a16="http://schemas.microsoft.com/office/drawing/2014/main" xmlns="" id="{00000000-0008-0000-2100-00005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1" name="123 CuadroTexto">
          <a:extLst>
            <a:ext uri="{FF2B5EF4-FFF2-40B4-BE49-F238E27FC236}">
              <a16:creationId xmlns:a16="http://schemas.microsoft.com/office/drawing/2014/main" xmlns="" id="{00000000-0008-0000-2100-00005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2" name="124 CuadroTexto">
          <a:extLst>
            <a:ext uri="{FF2B5EF4-FFF2-40B4-BE49-F238E27FC236}">
              <a16:creationId xmlns:a16="http://schemas.microsoft.com/office/drawing/2014/main" xmlns="" id="{00000000-0008-0000-2100-00005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3" name="125 CuadroTexto">
          <a:extLst>
            <a:ext uri="{FF2B5EF4-FFF2-40B4-BE49-F238E27FC236}">
              <a16:creationId xmlns:a16="http://schemas.microsoft.com/office/drawing/2014/main" xmlns="" id="{00000000-0008-0000-2100-00005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4" name="143 CuadroTexto">
          <a:extLst>
            <a:ext uri="{FF2B5EF4-FFF2-40B4-BE49-F238E27FC236}">
              <a16:creationId xmlns:a16="http://schemas.microsoft.com/office/drawing/2014/main" xmlns="" id="{00000000-0008-0000-2100-00005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5" name="144 CuadroTexto">
          <a:extLst>
            <a:ext uri="{FF2B5EF4-FFF2-40B4-BE49-F238E27FC236}">
              <a16:creationId xmlns:a16="http://schemas.microsoft.com/office/drawing/2014/main" xmlns="" id="{00000000-0008-0000-2100-00005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6" name="145 CuadroTexto">
          <a:extLst>
            <a:ext uri="{FF2B5EF4-FFF2-40B4-BE49-F238E27FC236}">
              <a16:creationId xmlns:a16="http://schemas.microsoft.com/office/drawing/2014/main" xmlns="" id="{00000000-0008-0000-2100-00005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7" name="146 CuadroTexto">
          <a:extLst>
            <a:ext uri="{FF2B5EF4-FFF2-40B4-BE49-F238E27FC236}">
              <a16:creationId xmlns:a16="http://schemas.microsoft.com/office/drawing/2014/main" xmlns="" id="{00000000-0008-0000-2100-00005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8" name="147 CuadroTexto">
          <a:extLst>
            <a:ext uri="{FF2B5EF4-FFF2-40B4-BE49-F238E27FC236}">
              <a16:creationId xmlns:a16="http://schemas.microsoft.com/office/drawing/2014/main" xmlns="" id="{00000000-0008-0000-2100-00005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9" name="148 CuadroTexto">
          <a:extLst>
            <a:ext uri="{FF2B5EF4-FFF2-40B4-BE49-F238E27FC236}">
              <a16:creationId xmlns:a16="http://schemas.microsoft.com/office/drawing/2014/main" xmlns="" id="{00000000-0008-0000-2100-00005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0" name="149 CuadroTexto">
          <a:extLst>
            <a:ext uri="{FF2B5EF4-FFF2-40B4-BE49-F238E27FC236}">
              <a16:creationId xmlns:a16="http://schemas.microsoft.com/office/drawing/2014/main" xmlns="" id="{00000000-0008-0000-2100-00005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1" name="150 CuadroTexto">
          <a:extLst>
            <a:ext uri="{FF2B5EF4-FFF2-40B4-BE49-F238E27FC236}">
              <a16:creationId xmlns:a16="http://schemas.microsoft.com/office/drawing/2014/main" xmlns="" id="{00000000-0008-0000-2100-00005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2" name="151 CuadroTexto">
          <a:extLst>
            <a:ext uri="{FF2B5EF4-FFF2-40B4-BE49-F238E27FC236}">
              <a16:creationId xmlns:a16="http://schemas.microsoft.com/office/drawing/2014/main" xmlns="" id="{00000000-0008-0000-2100-00005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3" name="152 CuadroTexto">
          <a:extLst>
            <a:ext uri="{FF2B5EF4-FFF2-40B4-BE49-F238E27FC236}">
              <a16:creationId xmlns:a16="http://schemas.microsoft.com/office/drawing/2014/main" xmlns="" id="{00000000-0008-0000-2100-00005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4" name="153 CuadroTexto">
          <a:extLst>
            <a:ext uri="{FF2B5EF4-FFF2-40B4-BE49-F238E27FC236}">
              <a16:creationId xmlns:a16="http://schemas.microsoft.com/office/drawing/2014/main" xmlns="" id="{00000000-0008-0000-2100-00005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5" name="154 CuadroTexto">
          <a:extLst>
            <a:ext uri="{FF2B5EF4-FFF2-40B4-BE49-F238E27FC236}">
              <a16:creationId xmlns:a16="http://schemas.microsoft.com/office/drawing/2014/main" xmlns="" id="{00000000-0008-0000-2100-00005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6" name="155 CuadroTexto">
          <a:extLst>
            <a:ext uri="{FF2B5EF4-FFF2-40B4-BE49-F238E27FC236}">
              <a16:creationId xmlns:a16="http://schemas.microsoft.com/office/drawing/2014/main" xmlns="" id="{00000000-0008-0000-2100-00006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7" name="156 CuadroTexto">
          <a:extLst>
            <a:ext uri="{FF2B5EF4-FFF2-40B4-BE49-F238E27FC236}">
              <a16:creationId xmlns:a16="http://schemas.microsoft.com/office/drawing/2014/main" xmlns="" id="{00000000-0008-0000-2100-00006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8" name="157 CuadroTexto">
          <a:extLst>
            <a:ext uri="{FF2B5EF4-FFF2-40B4-BE49-F238E27FC236}">
              <a16:creationId xmlns:a16="http://schemas.microsoft.com/office/drawing/2014/main" xmlns="" id="{00000000-0008-0000-2100-00006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9" name="158 CuadroTexto">
          <a:extLst>
            <a:ext uri="{FF2B5EF4-FFF2-40B4-BE49-F238E27FC236}">
              <a16:creationId xmlns:a16="http://schemas.microsoft.com/office/drawing/2014/main" xmlns="" id="{00000000-0008-0000-2100-00006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0" name="159 CuadroTexto">
          <a:extLst>
            <a:ext uri="{FF2B5EF4-FFF2-40B4-BE49-F238E27FC236}">
              <a16:creationId xmlns:a16="http://schemas.microsoft.com/office/drawing/2014/main" xmlns="" id="{00000000-0008-0000-2100-00006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1" name="160 CuadroTexto">
          <a:extLst>
            <a:ext uri="{FF2B5EF4-FFF2-40B4-BE49-F238E27FC236}">
              <a16:creationId xmlns:a16="http://schemas.microsoft.com/office/drawing/2014/main" xmlns="" id="{00000000-0008-0000-2100-00006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2" name="161 CuadroTexto">
          <a:extLst>
            <a:ext uri="{FF2B5EF4-FFF2-40B4-BE49-F238E27FC236}">
              <a16:creationId xmlns:a16="http://schemas.microsoft.com/office/drawing/2014/main" xmlns="" id="{00000000-0008-0000-2100-00006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3" name="162 CuadroTexto">
          <a:extLst>
            <a:ext uri="{FF2B5EF4-FFF2-40B4-BE49-F238E27FC236}">
              <a16:creationId xmlns:a16="http://schemas.microsoft.com/office/drawing/2014/main" xmlns="" id="{00000000-0008-0000-2100-00006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4" name="163 CuadroTexto">
          <a:extLst>
            <a:ext uri="{FF2B5EF4-FFF2-40B4-BE49-F238E27FC236}">
              <a16:creationId xmlns:a16="http://schemas.microsoft.com/office/drawing/2014/main" xmlns="" id="{00000000-0008-0000-2100-00006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5" name="164 CuadroTexto">
          <a:extLst>
            <a:ext uri="{FF2B5EF4-FFF2-40B4-BE49-F238E27FC236}">
              <a16:creationId xmlns:a16="http://schemas.microsoft.com/office/drawing/2014/main" xmlns="" id="{00000000-0008-0000-2100-00006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6" name="165 CuadroTexto">
          <a:extLst>
            <a:ext uri="{FF2B5EF4-FFF2-40B4-BE49-F238E27FC236}">
              <a16:creationId xmlns:a16="http://schemas.microsoft.com/office/drawing/2014/main" xmlns="" id="{00000000-0008-0000-2100-00006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7" name="166 CuadroTexto">
          <a:extLst>
            <a:ext uri="{FF2B5EF4-FFF2-40B4-BE49-F238E27FC236}">
              <a16:creationId xmlns:a16="http://schemas.microsoft.com/office/drawing/2014/main" xmlns="" id="{00000000-0008-0000-2100-00006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8" name="167 CuadroTexto">
          <a:extLst>
            <a:ext uri="{FF2B5EF4-FFF2-40B4-BE49-F238E27FC236}">
              <a16:creationId xmlns:a16="http://schemas.microsoft.com/office/drawing/2014/main" xmlns="" id="{00000000-0008-0000-2100-00006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9" name="168 CuadroTexto">
          <a:extLst>
            <a:ext uri="{FF2B5EF4-FFF2-40B4-BE49-F238E27FC236}">
              <a16:creationId xmlns:a16="http://schemas.microsoft.com/office/drawing/2014/main" xmlns="" id="{00000000-0008-0000-2100-00006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0" name="169 CuadroTexto">
          <a:extLst>
            <a:ext uri="{FF2B5EF4-FFF2-40B4-BE49-F238E27FC236}">
              <a16:creationId xmlns:a16="http://schemas.microsoft.com/office/drawing/2014/main" xmlns="" id="{00000000-0008-0000-2100-00006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1" name="170 CuadroTexto">
          <a:extLst>
            <a:ext uri="{FF2B5EF4-FFF2-40B4-BE49-F238E27FC236}">
              <a16:creationId xmlns:a16="http://schemas.microsoft.com/office/drawing/2014/main" xmlns="" id="{00000000-0008-0000-2100-00006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2" name="171 CuadroTexto">
          <a:extLst>
            <a:ext uri="{FF2B5EF4-FFF2-40B4-BE49-F238E27FC236}">
              <a16:creationId xmlns:a16="http://schemas.microsoft.com/office/drawing/2014/main" xmlns="" id="{00000000-0008-0000-2100-00007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3" name="172 CuadroTexto">
          <a:extLst>
            <a:ext uri="{FF2B5EF4-FFF2-40B4-BE49-F238E27FC236}">
              <a16:creationId xmlns:a16="http://schemas.microsoft.com/office/drawing/2014/main" xmlns="" id="{00000000-0008-0000-2100-00007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4" name="173 CuadroTexto">
          <a:extLst>
            <a:ext uri="{FF2B5EF4-FFF2-40B4-BE49-F238E27FC236}">
              <a16:creationId xmlns:a16="http://schemas.microsoft.com/office/drawing/2014/main" xmlns="" id="{00000000-0008-0000-2100-00007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5" name="174 CuadroTexto">
          <a:extLst>
            <a:ext uri="{FF2B5EF4-FFF2-40B4-BE49-F238E27FC236}">
              <a16:creationId xmlns:a16="http://schemas.microsoft.com/office/drawing/2014/main" xmlns="" id="{00000000-0008-0000-2100-00007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6" name="175 CuadroTexto">
          <a:extLst>
            <a:ext uri="{FF2B5EF4-FFF2-40B4-BE49-F238E27FC236}">
              <a16:creationId xmlns:a16="http://schemas.microsoft.com/office/drawing/2014/main" xmlns="" id="{00000000-0008-0000-2100-00007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7" name="176 CuadroTexto">
          <a:extLst>
            <a:ext uri="{FF2B5EF4-FFF2-40B4-BE49-F238E27FC236}">
              <a16:creationId xmlns:a16="http://schemas.microsoft.com/office/drawing/2014/main" xmlns="" id="{00000000-0008-0000-2100-00007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8" name="177 CuadroTexto">
          <a:extLst>
            <a:ext uri="{FF2B5EF4-FFF2-40B4-BE49-F238E27FC236}">
              <a16:creationId xmlns:a16="http://schemas.microsoft.com/office/drawing/2014/main" xmlns="" id="{00000000-0008-0000-2100-00007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9" name="178 CuadroTexto">
          <a:extLst>
            <a:ext uri="{FF2B5EF4-FFF2-40B4-BE49-F238E27FC236}">
              <a16:creationId xmlns:a16="http://schemas.microsoft.com/office/drawing/2014/main" xmlns="" id="{00000000-0008-0000-2100-00007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0" name="179 CuadroTexto">
          <a:extLst>
            <a:ext uri="{FF2B5EF4-FFF2-40B4-BE49-F238E27FC236}">
              <a16:creationId xmlns:a16="http://schemas.microsoft.com/office/drawing/2014/main" xmlns="" id="{00000000-0008-0000-2100-00007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1" name="180 CuadroTexto">
          <a:extLst>
            <a:ext uri="{FF2B5EF4-FFF2-40B4-BE49-F238E27FC236}">
              <a16:creationId xmlns:a16="http://schemas.microsoft.com/office/drawing/2014/main" xmlns="" id="{00000000-0008-0000-2100-00007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2" name="181 CuadroTexto">
          <a:extLst>
            <a:ext uri="{FF2B5EF4-FFF2-40B4-BE49-F238E27FC236}">
              <a16:creationId xmlns:a16="http://schemas.microsoft.com/office/drawing/2014/main" xmlns="" id="{00000000-0008-0000-2100-00007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3" name="182 CuadroTexto">
          <a:extLst>
            <a:ext uri="{FF2B5EF4-FFF2-40B4-BE49-F238E27FC236}">
              <a16:creationId xmlns:a16="http://schemas.microsoft.com/office/drawing/2014/main" xmlns="" id="{00000000-0008-0000-2100-00007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4" name="183 CuadroTexto">
          <a:extLst>
            <a:ext uri="{FF2B5EF4-FFF2-40B4-BE49-F238E27FC236}">
              <a16:creationId xmlns:a16="http://schemas.microsoft.com/office/drawing/2014/main" xmlns="" id="{00000000-0008-0000-2100-00007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5" name="184 CuadroTexto">
          <a:extLst>
            <a:ext uri="{FF2B5EF4-FFF2-40B4-BE49-F238E27FC236}">
              <a16:creationId xmlns:a16="http://schemas.microsoft.com/office/drawing/2014/main" xmlns="" id="{00000000-0008-0000-2100-00007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6" name="185 CuadroTexto">
          <a:extLst>
            <a:ext uri="{FF2B5EF4-FFF2-40B4-BE49-F238E27FC236}">
              <a16:creationId xmlns:a16="http://schemas.microsoft.com/office/drawing/2014/main" xmlns="" id="{00000000-0008-0000-2100-00007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7" name="186 CuadroTexto">
          <a:extLst>
            <a:ext uri="{FF2B5EF4-FFF2-40B4-BE49-F238E27FC236}">
              <a16:creationId xmlns:a16="http://schemas.microsoft.com/office/drawing/2014/main" xmlns="" id="{00000000-0008-0000-2100-00007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8" name="187 CuadroTexto">
          <a:extLst>
            <a:ext uri="{FF2B5EF4-FFF2-40B4-BE49-F238E27FC236}">
              <a16:creationId xmlns:a16="http://schemas.microsoft.com/office/drawing/2014/main" xmlns="" id="{00000000-0008-0000-2100-00008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9" name="188 CuadroTexto">
          <a:extLst>
            <a:ext uri="{FF2B5EF4-FFF2-40B4-BE49-F238E27FC236}">
              <a16:creationId xmlns:a16="http://schemas.microsoft.com/office/drawing/2014/main" xmlns="" id="{00000000-0008-0000-2100-00008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0" name="189 CuadroTexto">
          <a:extLst>
            <a:ext uri="{FF2B5EF4-FFF2-40B4-BE49-F238E27FC236}">
              <a16:creationId xmlns:a16="http://schemas.microsoft.com/office/drawing/2014/main" xmlns="" id="{00000000-0008-0000-2100-00008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1" name="190 CuadroTexto">
          <a:extLst>
            <a:ext uri="{FF2B5EF4-FFF2-40B4-BE49-F238E27FC236}">
              <a16:creationId xmlns:a16="http://schemas.microsoft.com/office/drawing/2014/main" xmlns="" id="{00000000-0008-0000-2100-00008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2" name="191 CuadroTexto">
          <a:extLst>
            <a:ext uri="{FF2B5EF4-FFF2-40B4-BE49-F238E27FC236}">
              <a16:creationId xmlns:a16="http://schemas.microsoft.com/office/drawing/2014/main" xmlns="" id="{00000000-0008-0000-2100-00008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3" name="192 CuadroTexto">
          <a:extLst>
            <a:ext uri="{FF2B5EF4-FFF2-40B4-BE49-F238E27FC236}">
              <a16:creationId xmlns:a16="http://schemas.microsoft.com/office/drawing/2014/main" xmlns="" id="{00000000-0008-0000-2100-00008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4" name="193 CuadroTexto">
          <a:extLst>
            <a:ext uri="{FF2B5EF4-FFF2-40B4-BE49-F238E27FC236}">
              <a16:creationId xmlns:a16="http://schemas.microsoft.com/office/drawing/2014/main" xmlns="" id="{00000000-0008-0000-2100-00008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5" name="194 CuadroTexto">
          <a:extLst>
            <a:ext uri="{FF2B5EF4-FFF2-40B4-BE49-F238E27FC236}">
              <a16:creationId xmlns:a16="http://schemas.microsoft.com/office/drawing/2014/main" xmlns="" id="{00000000-0008-0000-2100-00008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6" name="195 CuadroTexto">
          <a:extLst>
            <a:ext uri="{FF2B5EF4-FFF2-40B4-BE49-F238E27FC236}">
              <a16:creationId xmlns:a16="http://schemas.microsoft.com/office/drawing/2014/main" xmlns="" id="{00000000-0008-0000-2100-00008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7" name="196 CuadroTexto">
          <a:extLst>
            <a:ext uri="{FF2B5EF4-FFF2-40B4-BE49-F238E27FC236}">
              <a16:creationId xmlns:a16="http://schemas.microsoft.com/office/drawing/2014/main" xmlns="" id="{00000000-0008-0000-2100-00008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8" name="197 CuadroTexto">
          <a:extLst>
            <a:ext uri="{FF2B5EF4-FFF2-40B4-BE49-F238E27FC236}">
              <a16:creationId xmlns:a16="http://schemas.microsoft.com/office/drawing/2014/main" xmlns="" id="{00000000-0008-0000-2100-00008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9" name="198 CuadroTexto">
          <a:extLst>
            <a:ext uri="{FF2B5EF4-FFF2-40B4-BE49-F238E27FC236}">
              <a16:creationId xmlns:a16="http://schemas.microsoft.com/office/drawing/2014/main" xmlns="" id="{00000000-0008-0000-2100-00008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0" name="199 CuadroTexto">
          <a:extLst>
            <a:ext uri="{FF2B5EF4-FFF2-40B4-BE49-F238E27FC236}">
              <a16:creationId xmlns:a16="http://schemas.microsoft.com/office/drawing/2014/main" xmlns="" id="{00000000-0008-0000-2100-00008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1" name="200 CuadroTexto">
          <a:extLst>
            <a:ext uri="{FF2B5EF4-FFF2-40B4-BE49-F238E27FC236}">
              <a16:creationId xmlns:a16="http://schemas.microsoft.com/office/drawing/2014/main" xmlns="" id="{00000000-0008-0000-2100-00008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2" name="201 CuadroTexto">
          <a:extLst>
            <a:ext uri="{FF2B5EF4-FFF2-40B4-BE49-F238E27FC236}">
              <a16:creationId xmlns:a16="http://schemas.microsoft.com/office/drawing/2014/main" xmlns="" id="{00000000-0008-0000-2100-00008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3" name="202 CuadroTexto">
          <a:extLst>
            <a:ext uri="{FF2B5EF4-FFF2-40B4-BE49-F238E27FC236}">
              <a16:creationId xmlns:a16="http://schemas.microsoft.com/office/drawing/2014/main" xmlns="" id="{00000000-0008-0000-2100-00008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4" name="203 CuadroTexto">
          <a:extLst>
            <a:ext uri="{FF2B5EF4-FFF2-40B4-BE49-F238E27FC236}">
              <a16:creationId xmlns:a16="http://schemas.microsoft.com/office/drawing/2014/main" xmlns="" id="{00000000-0008-0000-2100-00009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5" name="204 CuadroTexto">
          <a:extLst>
            <a:ext uri="{FF2B5EF4-FFF2-40B4-BE49-F238E27FC236}">
              <a16:creationId xmlns:a16="http://schemas.microsoft.com/office/drawing/2014/main" xmlns="" id="{00000000-0008-0000-2100-00009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6" name="205 CuadroTexto">
          <a:extLst>
            <a:ext uri="{FF2B5EF4-FFF2-40B4-BE49-F238E27FC236}">
              <a16:creationId xmlns:a16="http://schemas.microsoft.com/office/drawing/2014/main" xmlns="" id="{00000000-0008-0000-2100-00009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7" name="206 CuadroTexto">
          <a:extLst>
            <a:ext uri="{FF2B5EF4-FFF2-40B4-BE49-F238E27FC236}">
              <a16:creationId xmlns:a16="http://schemas.microsoft.com/office/drawing/2014/main" xmlns="" id="{00000000-0008-0000-2100-00009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8" name="207 CuadroTexto">
          <a:extLst>
            <a:ext uri="{FF2B5EF4-FFF2-40B4-BE49-F238E27FC236}">
              <a16:creationId xmlns:a16="http://schemas.microsoft.com/office/drawing/2014/main" xmlns="" id="{00000000-0008-0000-2100-00009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9" name="208 CuadroTexto">
          <a:extLst>
            <a:ext uri="{FF2B5EF4-FFF2-40B4-BE49-F238E27FC236}">
              <a16:creationId xmlns:a16="http://schemas.microsoft.com/office/drawing/2014/main" xmlns="" id="{00000000-0008-0000-2100-00009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0" name="209 CuadroTexto">
          <a:extLst>
            <a:ext uri="{FF2B5EF4-FFF2-40B4-BE49-F238E27FC236}">
              <a16:creationId xmlns:a16="http://schemas.microsoft.com/office/drawing/2014/main" xmlns="" id="{00000000-0008-0000-2100-00009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1" name="210 CuadroTexto">
          <a:extLst>
            <a:ext uri="{FF2B5EF4-FFF2-40B4-BE49-F238E27FC236}">
              <a16:creationId xmlns:a16="http://schemas.microsoft.com/office/drawing/2014/main" xmlns="" id="{00000000-0008-0000-2100-00009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2" name="211 CuadroTexto">
          <a:extLst>
            <a:ext uri="{FF2B5EF4-FFF2-40B4-BE49-F238E27FC236}">
              <a16:creationId xmlns:a16="http://schemas.microsoft.com/office/drawing/2014/main" xmlns="" id="{00000000-0008-0000-2100-00009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3" name="212 CuadroTexto">
          <a:extLst>
            <a:ext uri="{FF2B5EF4-FFF2-40B4-BE49-F238E27FC236}">
              <a16:creationId xmlns:a16="http://schemas.microsoft.com/office/drawing/2014/main" xmlns="" id="{00000000-0008-0000-2100-00009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4" name="213 CuadroTexto">
          <a:extLst>
            <a:ext uri="{FF2B5EF4-FFF2-40B4-BE49-F238E27FC236}">
              <a16:creationId xmlns:a16="http://schemas.microsoft.com/office/drawing/2014/main" xmlns="" id="{00000000-0008-0000-2100-00009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5" name="214 CuadroTexto">
          <a:extLst>
            <a:ext uri="{FF2B5EF4-FFF2-40B4-BE49-F238E27FC236}">
              <a16:creationId xmlns:a16="http://schemas.microsoft.com/office/drawing/2014/main" xmlns="" id="{00000000-0008-0000-2100-00009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6" name="215 CuadroTexto">
          <a:extLst>
            <a:ext uri="{FF2B5EF4-FFF2-40B4-BE49-F238E27FC236}">
              <a16:creationId xmlns:a16="http://schemas.microsoft.com/office/drawing/2014/main" xmlns="" id="{00000000-0008-0000-2100-00009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7" name="216 CuadroTexto">
          <a:extLst>
            <a:ext uri="{FF2B5EF4-FFF2-40B4-BE49-F238E27FC236}">
              <a16:creationId xmlns:a16="http://schemas.microsoft.com/office/drawing/2014/main" xmlns="" id="{00000000-0008-0000-2100-00009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8" name="217 CuadroTexto">
          <a:extLst>
            <a:ext uri="{FF2B5EF4-FFF2-40B4-BE49-F238E27FC236}">
              <a16:creationId xmlns:a16="http://schemas.microsoft.com/office/drawing/2014/main" xmlns="" id="{00000000-0008-0000-2100-00009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9" name="218 CuadroTexto">
          <a:extLst>
            <a:ext uri="{FF2B5EF4-FFF2-40B4-BE49-F238E27FC236}">
              <a16:creationId xmlns:a16="http://schemas.microsoft.com/office/drawing/2014/main" xmlns="" id="{00000000-0008-0000-2100-00009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0" name="219 CuadroTexto">
          <a:extLst>
            <a:ext uri="{FF2B5EF4-FFF2-40B4-BE49-F238E27FC236}">
              <a16:creationId xmlns:a16="http://schemas.microsoft.com/office/drawing/2014/main" xmlns="" id="{00000000-0008-0000-2100-0000A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1" name="220 CuadroTexto">
          <a:extLst>
            <a:ext uri="{FF2B5EF4-FFF2-40B4-BE49-F238E27FC236}">
              <a16:creationId xmlns:a16="http://schemas.microsoft.com/office/drawing/2014/main" xmlns="" id="{00000000-0008-0000-2100-0000A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2" name="221 CuadroTexto">
          <a:extLst>
            <a:ext uri="{FF2B5EF4-FFF2-40B4-BE49-F238E27FC236}">
              <a16:creationId xmlns:a16="http://schemas.microsoft.com/office/drawing/2014/main" xmlns="" id="{00000000-0008-0000-2100-0000A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3" name="222 CuadroTexto">
          <a:extLst>
            <a:ext uri="{FF2B5EF4-FFF2-40B4-BE49-F238E27FC236}">
              <a16:creationId xmlns:a16="http://schemas.microsoft.com/office/drawing/2014/main" xmlns="" id="{00000000-0008-0000-2100-0000A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4" name="223 CuadroTexto">
          <a:extLst>
            <a:ext uri="{FF2B5EF4-FFF2-40B4-BE49-F238E27FC236}">
              <a16:creationId xmlns:a16="http://schemas.microsoft.com/office/drawing/2014/main" xmlns="" id="{00000000-0008-0000-2100-0000A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5" name="224 CuadroTexto">
          <a:extLst>
            <a:ext uri="{FF2B5EF4-FFF2-40B4-BE49-F238E27FC236}">
              <a16:creationId xmlns:a16="http://schemas.microsoft.com/office/drawing/2014/main" xmlns="" id="{00000000-0008-0000-2100-0000A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6" name="225 CuadroTexto">
          <a:extLst>
            <a:ext uri="{FF2B5EF4-FFF2-40B4-BE49-F238E27FC236}">
              <a16:creationId xmlns:a16="http://schemas.microsoft.com/office/drawing/2014/main" xmlns="" id="{00000000-0008-0000-2100-0000A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7" name="226 CuadroTexto">
          <a:extLst>
            <a:ext uri="{FF2B5EF4-FFF2-40B4-BE49-F238E27FC236}">
              <a16:creationId xmlns:a16="http://schemas.microsoft.com/office/drawing/2014/main" xmlns="" id="{00000000-0008-0000-2100-0000A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8" name="227 CuadroTexto">
          <a:extLst>
            <a:ext uri="{FF2B5EF4-FFF2-40B4-BE49-F238E27FC236}">
              <a16:creationId xmlns:a16="http://schemas.microsoft.com/office/drawing/2014/main" xmlns="" id="{00000000-0008-0000-2100-0000A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9" name="228 CuadroTexto">
          <a:extLst>
            <a:ext uri="{FF2B5EF4-FFF2-40B4-BE49-F238E27FC236}">
              <a16:creationId xmlns:a16="http://schemas.microsoft.com/office/drawing/2014/main" xmlns="" id="{00000000-0008-0000-2100-0000A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0" name="229 CuadroTexto">
          <a:extLst>
            <a:ext uri="{FF2B5EF4-FFF2-40B4-BE49-F238E27FC236}">
              <a16:creationId xmlns:a16="http://schemas.microsoft.com/office/drawing/2014/main" xmlns="" id="{00000000-0008-0000-2100-0000A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1" name="230 CuadroTexto">
          <a:extLst>
            <a:ext uri="{FF2B5EF4-FFF2-40B4-BE49-F238E27FC236}">
              <a16:creationId xmlns:a16="http://schemas.microsoft.com/office/drawing/2014/main" xmlns="" id="{00000000-0008-0000-2100-0000A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2" name="231 CuadroTexto">
          <a:extLst>
            <a:ext uri="{FF2B5EF4-FFF2-40B4-BE49-F238E27FC236}">
              <a16:creationId xmlns:a16="http://schemas.microsoft.com/office/drawing/2014/main" xmlns="" id="{00000000-0008-0000-2100-0000A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3" name="232 CuadroTexto">
          <a:extLst>
            <a:ext uri="{FF2B5EF4-FFF2-40B4-BE49-F238E27FC236}">
              <a16:creationId xmlns:a16="http://schemas.microsoft.com/office/drawing/2014/main" xmlns="" id="{00000000-0008-0000-2100-0000A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4" name="233 CuadroTexto">
          <a:extLst>
            <a:ext uri="{FF2B5EF4-FFF2-40B4-BE49-F238E27FC236}">
              <a16:creationId xmlns:a16="http://schemas.microsoft.com/office/drawing/2014/main" xmlns="" id="{00000000-0008-0000-2100-0000A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5" name="234 CuadroTexto">
          <a:extLst>
            <a:ext uri="{FF2B5EF4-FFF2-40B4-BE49-F238E27FC236}">
              <a16:creationId xmlns:a16="http://schemas.microsoft.com/office/drawing/2014/main" xmlns="" id="{00000000-0008-0000-2100-0000A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6" name="235 CuadroTexto">
          <a:extLst>
            <a:ext uri="{FF2B5EF4-FFF2-40B4-BE49-F238E27FC236}">
              <a16:creationId xmlns:a16="http://schemas.microsoft.com/office/drawing/2014/main" xmlns="" id="{00000000-0008-0000-2100-0000B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7" name="236 CuadroTexto">
          <a:extLst>
            <a:ext uri="{FF2B5EF4-FFF2-40B4-BE49-F238E27FC236}">
              <a16:creationId xmlns:a16="http://schemas.microsoft.com/office/drawing/2014/main" xmlns="" id="{00000000-0008-0000-2100-0000B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8" name="237 CuadroTexto">
          <a:extLst>
            <a:ext uri="{FF2B5EF4-FFF2-40B4-BE49-F238E27FC236}">
              <a16:creationId xmlns:a16="http://schemas.microsoft.com/office/drawing/2014/main" xmlns="" id="{00000000-0008-0000-2100-0000B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9" name="238 CuadroTexto">
          <a:extLst>
            <a:ext uri="{FF2B5EF4-FFF2-40B4-BE49-F238E27FC236}">
              <a16:creationId xmlns:a16="http://schemas.microsoft.com/office/drawing/2014/main" xmlns="" id="{00000000-0008-0000-2100-0000B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0" name="239 CuadroTexto">
          <a:extLst>
            <a:ext uri="{FF2B5EF4-FFF2-40B4-BE49-F238E27FC236}">
              <a16:creationId xmlns:a16="http://schemas.microsoft.com/office/drawing/2014/main" xmlns="" id="{00000000-0008-0000-2100-0000B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1" name="240 CuadroTexto">
          <a:extLst>
            <a:ext uri="{FF2B5EF4-FFF2-40B4-BE49-F238E27FC236}">
              <a16:creationId xmlns:a16="http://schemas.microsoft.com/office/drawing/2014/main" xmlns="" id="{00000000-0008-0000-2100-0000B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2" name="241 CuadroTexto">
          <a:extLst>
            <a:ext uri="{FF2B5EF4-FFF2-40B4-BE49-F238E27FC236}">
              <a16:creationId xmlns:a16="http://schemas.microsoft.com/office/drawing/2014/main" xmlns="" id="{00000000-0008-0000-2100-0000B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3" name="242 CuadroTexto">
          <a:extLst>
            <a:ext uri="{FF2B5EF4-FFF2-40B4-BE49-F238E27FC236}">
              <a16:creationId xmlns:a16="http://schemas.microsoft.com/office/drawing/2014/main" xmlns="" id="{00000000-0008-0000-2100-0000B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4" name="243 CuadroTexto">
          <a:extLst>
            <a:ext uri="{FF2B5EF4-FFF2-40B4-BE49-F238E27FC236}">
              <a16:creationId xmlns:a16="http://schemas.microsoft.com/office/drawing/2014/main" xmlns="" id="{00000000-0008-0000-2100-0000B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5" name="244 CuadroTexto">
          <a:extLst>
            <a:ext uri="{FF2B5EF4-FFF2-40B4-BE49-F238E27FC236}">
              <a16:creationId xmlns:a16="http://schemas.microsoft.com/office/drawing/2014/main" xmlns="" id="{00000000-0008-0000-2100-0000B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6" name="245 CuadroTexto">
          <a:extLst>
            <a:ext uri="{FF2B5EF4-FFF2-40B4-BE49-F238E27FC236}">
              <a16:creationId xmlns:a16="http://schemas.microsoft.com/office/drawing/2014/main" xmlns="" id="{00000000-0008-0000-2100-0000B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7" name="246 CuadroTexto">
          <a:extLst>
            <a:ext uri="{FF2B5EF4-FFF2-40B4-BE49-F238E27FC236}">
              <a16:creationId xmlns:a16="http://schemas.microsoft.com/office/drawing/2014/main" xmlns="" id="{00000000-0008-0000-2100-0000B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8" name="247 CuadroTexto">
          <a:extLst>
            <a:ext uri="{FF2B5EF4-FFF2-40B4-BE49-F238E27FC236}">
              <a16:creationId xmlns:a16="http://schemas.microsoft.com/office/drawing/2014/main" xmlns="" id="{00000000-0008-0000-2100-0000B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9" name="248 CuadroTexto">
          <a:extLst>
            <a:ext uri="{FF2B5EF4-FFF2-40B4-BE49-F238E27FC236}">
              <a16:creationId xmlns:a16="http://schemas.microsoft.com/office/drawing/2014/main" xmlns="" id="{00000000-0008-0000-2100-0000B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0" name="249 CuadroTexto">
          <a:extLst>
            <a:ext uri="{FF2B5EF4-FFF2-40B4-BE49-F238E27FC236}">
              <a16:creationId xmlns:a16="http://schemas.microsoft.com/office/drawing/2014/main" xmlns="" id="{00000000-0008-0000-2100-0000B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1" name="250 CuadroTexto">
          <a:extLst>
            <a:ext uri="{FF2B5EF4-FFF2-40B4-BE49-F238E27FC236}">
              <a16:creationId xmlns:a16="http://schemas.microsoft.com/office/drawing/2014/main" xmlns="" id="{00000000-0008-0000-2100-0000B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2" name="251 CuadroTexto">
          <a:extLst>
            <a:ext uri="{FF2B5EF4-FFF2-40B4-BE49-F238E27FC236}">
              <a16:creationId xmlns:a16="http://schemas.microsoft.com/office/drawing/2014/main" xmlns="" id="{00000000-0008-0000-2100-0000C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3" name="252 CuadroTexto">
          <a:extLst>
            <a:ext uri="{FF2B5EF4-FFF2-40B4-BE49-F238E27FC236}">
              <a16:creationId xmlns:a16="http://schemas.microsoft.com/office/drawing/2014/main" xmlns="" id="{00000000-0008-0000-2100-0000C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4" name="253 CuadroTexto">
          <a:extLst>
            <a:ext uri="{FF2B5EF4-FFF2-40B4-BE49-F238E27FC236}">
              <a16:creationId xmlns:a16="http://schemas.microsoft.com/office/drawing/2014/main" xmlns="" id="{00000000-0008-0000-2100-0000C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5" name="254 CuadroTexto">
          <a:extLst>
            <a:ext uri="{FF2B5EF4-FFF2-40B4-BE49-F238E27FC236}">
              <a16:creationId xmlns:a16="http://schemas.microsoft.com/office/drawing/2014/main" xmlns="" id="{00000000-0008-0000-2100-0000C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6" name="255 CuadroTexto">
          <a:extLst>
            <a:ext uri="{FF2B5EF4-FFF2-40B4-BE49-F238E27FC236}">
              <a16:creationId xmlns:a16="http://schemas.microsoft.com/office/drawing/2014/main" xmlns="" id="{00000000-0008-0000-2100-0000C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7" name="256 CuadroTexto">
          <a:extLst>
            <a:ext uri="{FF2B5EF4-FFF2-40B4-BE49-F238E27FC236}">
              <a16:creationId xmlns:a16="http://schemas.microsoft.com/office/drawing/2014/main" xmlns="" id="{00000000-0008-0000-2100-0000C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8" name="257 CuadroTexto">
          <a:extLst>
            <a:ext uri="{FF2B5EF4-FFF2-40B4-BE49-F238E27FC236}">
              <a16:creationId xmlns:a16="http://schemas.microsoft.com/office/drawing/2014/main" xmlns="" id="{00000000-0008-0000-2100-0000C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9" name="258 CuadroTexto">
          <a:extLst>
            <a:ext uri="{FF2B5EF4-FFF2-40B4-BE49-F238E27FC236}">
              <a16:creationId xmlns:a16="http://schemas.microsoft.com/office/drawing/2014/main" xmlns="" id="{00000000-0008-0000-2100-0000C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0" name="259 CuadroTexto">
          <a:extLst>
            <a:ext uri="{FF2B5EF4-FFF2-40B4-BE49-F238E27FC236}">
              <a16:creationId xmlns:a16="http://schemas.microsoft.com/office/drawing/2014/main" xmlns="" id="{00000000-0008-0000-2100-0000C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1" name="260 CuadroTexto">
          <a:extLst>
            <a:ext uri="{FF2B5EF4-FFF2-40B4-BE49-F238E27FC236}">
              <a16:creationId xmlns:a16="http://schemas.microsoft.com/office/drawing/2014/main" xmlns="" id="{00000000-0008-0000-2100-0000C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2" name="261 CuadroTexto">
          <a:extLst>
            <a:ext uri="{FF2B5EF4-FFF2-40B4-BE49-F238E27FC236}">
              <a16:creationId xmlns:a16="http://schemas.microsoft.com/office/drawing/2014/main" xmlns="" id="{00000000-0008-0000-2100-0000C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3" name="262 CuadroTexto">
          <a:extLst>
            <a:ext uri="{FF2B5EF4-FFF2-40B4-BE49-F238E27FC236}">
              <a16:creationId xmlns:a16="http://schemas.microsoft.com/office/drawing/2014/main" xmlns="" id="{00000000-0008-0000-2100-0000C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4" name="263 CuadroTexto">
          <a:extLst>
            <a:ext uri="{FF2B5EF4-FFF2-40B4-BE49-F238E27FC236}">
              <a16:creationId xmlns:a16="http://schemas.microsoft.com/office/drawing/2014/main" xmlns="" id="{00000000-0008-0000-2100-0000C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5" name="264 CuadroTexto">
          <a:extLst>
            <a:ext uri="{FF2B5EF4-FFF2-40B4-BE49-F238E27FC236}">
              <a16:creationId xmlns:a16="http://schemas.microsoft.com/office/drawing/2014/main" xmlns="" id="{00000000-0008-0000-2100-0000C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6" name="265 CuadroTexto">
          <a:extLst>
            <a:ext uri="{FF2B5EF4-FFF2-40B4-BE49-F238E27FC236}">
              <a16:creationId xmlns:a16="http://schemas.microsoft.com/office/drawing/2014/main" xmlns="" id="{00000000-0008-0000-2100-0000C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7" name="266 CuadroTexto">
          <a:extLst>
            <a:ext uri="{FF2B5EF4-FFF2-40B4-BE49-F238E27FC236}">
              <a16:creationId xmlns:a16="http://schemas.microsoft.com/office/drawing/2014/main" xmlns="" id="{00000000-0008-0000-2100-0000C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8" name="267 CuadroTexto">
          <a:extLst>
            <a:ext uri="{FF2B5EF4-FFF2-40B4-BE49-F238E27FC236}">
              <a16:creationId xmlns:a16="http://schemas.microsoft.com/office/drawing/2014/main" xmlns="" id="{00000000-0008-0000-2100-0000D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9" name="268 CuadroTexto">
          <a:extLst>
            <a:ext uri="{FF2B5EF4-FFF2-40B4-BE49-F238E27FC236}">
              <a16:creationId xmlns:a16="http://schemas.microsoft.com/office/drawing/2014/main" xmlns="" id="{00000000-0008-0000-2100-0000D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0" name="269 CuadroTexto">
          <a:extLst>
            <a:ext uri="{FF2B5EF4-FFF2-40B4-BE49-F238E27FC236}">
              <a16:creationId xmlns:a16="http://schemas.microsoft.com/office/drawing/2014/main" xmlns="" id="{00000000-0008-0000-2100-0000D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1" name="270 CuadroTexto">
          <a:extLst>
            <a:ext uri="{FF2B5EF4-FFF2-40B4-BE49-F238E27FC236}">
              <a16:creationId xmlns:a16="http://schemas.microsoft.com/office/drawing/2014/main" xmlns="" id="{00000000-0008-0000-2100-0000D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2" name="271 CuadroTexto">
          <a:extLst>
            <a:ext uri="{FF2B5EF4-FFF2-40B4-BE49-F238E27FC236}">
              <a16:creationId xmlns:a16="http://schemas.microsoft.com/office/drawing/2014/main" xmlns="" id="{00000000-0008-0000-2100-0000D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3" name="272 CuadroTexto">
          <a:extLst>
            <a:ext uri="{FF2B5EF4-FFF2-40B4-BE49-F238E27FC236}">
              <a16:creationId xmlns:a16="http://schemas.microsoft.com/office/drawing/2014/main" xmlns="" id="{00000000-0008-0000-2100-0000D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4" name="273 CuadroTexto">
          <a:extLst>
            <a:ext uri="{FF2B5EF4-FFF2-40B4-BE49-F238E27FC236}">
              <a16:creationId xmlns:a16="http://schemas.microsoft.com/office/drawing/2014/main" xmlns="" id="{00000000-0008-0000-2100-0000D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5" name="274 CuadroTexto">
          <a:extLst>
            <a:ext uri="{FF2B5EF4-FFF2-40B4-BE49-F238E27FC236}">
              <a16:creationId xmlns:a16="http://schemas.microsoft.com/office/drawing/2014/main" xmlns="" id="{00000000-0008-0000-2100-0000D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6" name="275 CuadroTexto">
          <a:extLst>
            <a:ext uri="{FF2B5EF4-FFF2-40B4-BE49-F238E27FC236}">
              <a16:creationId xmlns:a16="http://schemas.microsoft.com/office/drawing/2014/main" xmlns="" id="{00000000-0008-0000-2100-0000D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7" name="276 CuadroTexto">
          <a:extLst>
            <a:ext uri="{FF2B5EF4-FFF2-40B4-BE49-F238E27FC236}">
              <a16:creationId xmlns:a16="http://schemas.microsoft.com/office/drawing/2014/main" xmlns="" id="{00000000-0008-0000-2100-0000D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8" name="277 CuadroTexto">
          <a:extLst>
            <a:ext uri="{FF2B5EF4-FFF2-40B4-BE49-F238E27FC236}">
              <a16:creationId xmlns:a16="http://schemas.microsoft.com/office/drawing/2014/main" xmlns="" id="{00000000-0008-0000-2100-0000D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9" name="278 CuadroTexto">
          <a:extLst>
            <a:ext uri="{FF2B5EF4-FFF2-40B4-BE49-F238E27FC236}">
              <a16:creationId xmlns:a16="http://schemas.microsoft.com/office/drawing/2014/main" xmlns="" id="{00000000-0008-0000-2100-0000D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0" name="279 CuadroTexto">
          <a:extLst>
            <a:ext uri="{FF2B5EF4-FFF2-40B4-BE49-F238E27FC236}">
              <a16:creationId xmlns:a16="http://schemas.microsoft.com/office/drawing/2014/main" xmlns="" id="{00000000-0008-0000-2100-0000D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1" name="280 CuadroTexto">
          <a:extLst>
            <a:ext uri="{FF2B5EF4-FFF2-40B4-BE49-F238E27FC236}">
              <a16:creationId xmlns:a16="http://schemas.microsoft.com/office/drawing/2014/main" xmlns="" id="{00000000-0008-0000-2100-0000D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2" name="281 CuadroTexto">
          <a:extLst>
            <a:ext uri="{FF2B5EF4-FFF2-40B4-BE49-F238E27FC236}">
              <a16:creationId xmlns:a16="http://schemas.microsoft.com/office/drawing/2014/main" xmlns="" id="{00000000-0008-0000-2100-0000D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3" name="282 CuadroTexto">
          <a:extLst>
            <a:ext uri="{FF2B5EF4-FFF2-40B4-BE49-F238E27FC236}">
              <a16:creationId xmlns:a16="http://schemas.microsoft.com/office/drawing/2014/main" xmlns="" id="{00000000-0008-0000-2100-0000D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4" name="283 CuadroTexto">
          <a:extLst>
            <a:ext uri="{FF2B5EF4-FFF2-40B4-BE49-F238E27FC236}">
              <a16:creationId xmlns:a16="http://schemas.microsoft.com/office/drawing/2014/main" xmlns="" id="{00000000-0008-0000-2100-0000E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5" name="284 CuadroTexto">
          <a:extLst>
            <a:ext uri="{FF2B5EF4-FFF2-40B4-BE49-F238E27FC236}">
              <a16:creationId xmlns:a16="http://schemas.microsoft.com/office/drawing/2014/main" xmlns="" id="{00000000-0008-0000-2100-0000E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6" name="285 CuadroTexto">
          <a:extLst>
            <a:ext uri="{FF2B5EF4-FFF2-40B4-BE49-F238E27FC236}">
              <a16:creationId xmlns:a16="http://schemas.microsoft.com/office/drawing/2014/main" xmlns="" id="{00000000-0008-0000-2100-0000E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7" name="286 CuadroTexto">
          <a:extLst>
            <a:ext uri="{FF2B5EF4-FFF2-40B4-BE49-F238E27FC236}">
              <a16:creationId xmlns:a16="http://schemas.microsoft.com/office/drawing/2014/main" xmlns="" id="{00000000-0008-0000-2100-0000E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8" name="287 CuadroTexto">
          <a:extLst>
            <a:ext uri="{FF2B5EF4-FFF2-40B4-BE49-F238E27FC236}">
              <a16:creationId xmlns:a16="http://schemas.microsoft.com/office/drawing/2014/main" xmlns="" id="{00000000-0008-0000-2100-0000E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9" name="288 CuadroTexto">
          <a:extLst>
            <a:ext uri="{FF2B5EF4-FFF2-40B4-BE49-F238E27FC236}">
              <a16:creationId xmlns:a16="http://schemas.microsoft.com/office/drawing/2014/main" xmlns="" id="{00000000-0008-0000-2100-0000E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0" name="289 CuadroTexto">
          <a:extLst>
            <a:ext uri="{FF2B5EF4-FFF2-40B4-BE49-F238E27FC236}">
              <a16:creationId xmlns:a16="http://schemas.microsoft.com/office/drawing/2014/main" xmlns="" id="{00000000-0008-0000-2100-0000E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1" name="290 CuadroTexto">
          <a:extLst>
            <a:ext uri="{FF2B5EF4-FFF2-40B4-BE49-F238E27FC236}">
              <a16:creationId xmlns:a16="http://schemas.microsoft.com/office/drawing/2014/main" xmlns="" id="{00000000-0008-0000-2100-0000E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2" name="291 CuadroTexto">
          <a:extLst>
            <a:ext uri="{FF2B5EF4-FFF2-40B4-BE49-F238E27FC236}">
              <a16:creationId xmlns:a16="http://schemas.microsoft.com/office/drawing/2014/main" xmlns="" id="{00000000-0008-0000-2100-0000E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3" name="292 CuadroTexto">
          <a:extLst>
            <a:ext uri="{FF2B5EF4-FFF2-40B4-BE49-F238E27FC236}">
              <a16:creationId xmlns:a16="http://schemas.microsoft.com/office/drawing/2014/main" xmlns="" id="{00000000-0008-0000-2100-0000E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4" name="293 CuadroTexto">
          <a:extLst>
            <a:ext uri="{FF2B5EF4-FFF2-40B4-BE49-F238E27FC236}">
              <a16:creationId xmlns:a16="http://schemas.microsoft.com/office/drawing/2014/main" xmlns="" id="{00000000-0008-0000-2100-0000E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5" name="294 CuadroTexto">
          <a:extLst>
            <a:ext uri="{FF2B5EF4-FFF2-40B4-BE49-F238E27FC236}">
              <a16:creationId xmlns:a16="http://schemas.microsoft.com/office/drawing/2014/main" xmlns="" id="{00000000-0008-0000-2100-0000E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6" name="295 CuadroTexto">
          <a:extLst>
            <a:ext uri="{FF2B5EF4-FFF2-40B4-BE49-F238E27FC236}">
              <a16:creationId xmlns:a16="http://schemas.microsoft.com/office/drawing/2014/main" xmlns="" id="{00000000-0008-0000-2100-0000E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7" name="296 CuadroTexto">
          <a:extLst>
            <a:ext uri="{FF2B5EF4-FFF2-40B4-BE49-F238E27FC236}">
              <a16:creationId xmlns:a16="http://schemas.microsoft.com/office/drawing/2014/main" xmlns="" id="{00000000-0008-0000-2100-0000E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8" name="1 CuadroTexto">
          <a:extLst>
            <a:ext uri="{FF2B5EF4-FFF2-40B4-BE49-F238E27FC236}">
              <a16:creationId xmlns:a16="http://schemas.microsoft.com/office/drawing/2014/main" xmlns="" id="{00000000-0008-0000-2100-0000E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9" name="2 CuadroTexto">
          <a:extLst>
            <a:ext uri="{FF2B5EF4-FFF2-40B4-BE49-F238E27FC236}">
              <a16:creationId xmlns:a16="http://schemas.microsoft.com/office/drawing/2014/main" xmlns="" id="{00000000-0008-0000-2100-0000E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0" name="3 CuadroTexto">
          <a:extLst>
            <a:ext uri="{FF2B5EF4-FFF2-40B4-BE49-F238E27FC236}">
              <a16:creationId xmlns:a16="http://schemas.microsoft.com/office/drawing/2014/main" xmlns="" id="{00000000-0008-0000-2100-0000F0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1" name="4 CuadroTexto">
          <a:extLst>
            <a:ext uri="{FF2B5EF4-FFF2-40B4-BE49-F238E27FC236}">
              <a16:creationId xmlns:a16="http://schemas.microsoft.com/office/drawing/2014/main" xmlns="" id="{00000000-0008-0000-2100-0000F1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2" name="5 CuadroTexto">
          <a:extLst>
            <a:ext uri="{FF2B5EF4-FFF2-40B4-BE49-F238E27FC236}">
              <a16:creationId xmlns:a16="http://schemas.microsoft.com/office/drawing/2014/main" xmlns="" id="{00000000-0008-0000-2100-0000F2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3" name="6 CuadroTexto">
          <a:extLst>
            <a:ext uri="{FF2B5EF4-FFF2-40B4-BE49-F238E27FC236}">
              <a16:creationId xmlns:a16="http://schemas.microsoft.com/office/drawing/2014/main" xmlns="" id="{00000000-0008-0000-2100-0000F3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4" name="7 CuadroTexto">
          <a:extLst>
            <a:ext uri="{FF2B5EF4-FFF2-40B4-BE49-F238E27FC236}">
              <a16:creationId xmlns:a16="http://schemas.microsoft.com/office/drawing/2014/main" xmlns="" id="{00000000-0008-0000-2100-0000F4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5" name="8 CuadroTexto">
          <a:extLst>
            <a:ext uri="{FF2B5EF4-FFF2-40B4-BE49-F238E27FC236}">
              <a16:creationId xmlns:a16="http://schemas.microsoft.com/office/drawing/2014/main" xmlns="" id="{00000000-0008-0000-2100-0000F5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6" name="9 CuadroTexto">
          <a:extLst>
            <a:ext uri="{FF2B5EF4-FFF2-40B4-BE49-F238E27FC236}">
              <a16:creationId xmlns:a16="http://schemas.microsoft.com/office/drawing/2014/main" xmlns="" id="{00000000-0008-0000-2100-0000F6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7" name="10 CuadroTexto">
          <a:extLst>
            <a:ext uri="{FF2B5EF4-FFF2-40B4-BE49-F238E27FC236}">
              <a16:creationId xmlns:a16="http://schemas.microsoft.com/office/drawing/2014/main" xmlns="" id="{00000000-0008-0000-2100-0000F7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8" name="11 CuadroTexto">
          <a:extLst>
            <a:ext uri="{FF2B5EF4-FFF2-40B4-BE49-F238E27FC236}">
              <a16:creationId xmlns:a16="http://schemas.microsoft.com/office/drawing/2014/main" xmlns="" id="{00000000-0008-0000-2100-0000F8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9" name="12 CuadroTexto">
          <a:extLst>
            <a:ext uri="{FF2B5EF4-FFF2-40B4-BE49-F238E27FC236}">
              <a16:creationId xmlns:a16="http://schemas.microsoft.com/office/drawing/2014/main" xmlns="" id="{00000000-0008-0000-2100-0000F9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0" name="13 CuadroTexto">
          <a:extLst>
            <a:ext uri="{FF2B5EF4-FFF2-40B4-BE49-F238E27FC236}">
              <a16:creationId xmlns:a16="http://schemas.microsoft.com/office/drawing/2014/main" xmlns="" id="{00000000-0008-0000-2100-0000FA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1" name="14 CuadroTexto">
          <a:extLst>
            <a:ext uri="{FF2B5EF4-FFF2-40B4-BE49-F238E27FC236}">
              <a16:creationId xmlns:a16="http://schemas.microsoft.com/office/drawing/2014/main" xmlns="" id="{00000000-0008-0000-2100-0000FB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2" name="15 CuadroTexto">
          <a:extLst>
            <a:ext uri="{FF2B5EF4-FFF2-40B4-BE49-F238E27FC236}">
              <a16:creationId xmlns:a16="http://schemas.microsoft.com/office/drawing/2014/main" xmlns="" id="{00000000-0008-0000-2100-0000FC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3" name="16 CuadroTexto">
          <a:extLst>
            <a:ext uri="{FF2B5EF4-FFF2-40B4-BE49-F238E27FC236}">
              <a16:creationId xmlns:a16="http://schemas.microsoft.com/office/drawing/2014/main" xmlns="" id="{00000000-0008-0000-2100-0000FD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4" name="18 CuadroTexto">
          <a:extLst>
            <a:ext uri="{FF2B5EF4-FFF2-40B4-BE49-F238E27FC236}">
              <a16:creationId xmlns:a16="http://schemas.microsoft.com/office/drawing/2014/main" xmlns="" id="{00000000-0008-0000-2100-0000FE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5" name="19 CuadroTexto">
          <a:extLst>
            <a:ext uri="{FF2B5EF4-FFF2-40B4-BE49-F238E27FC236}">
              <a16:creationId xmlns:a16="http://schemas.microsoft.com/office/drawing/2014/main" xmlns="" id="{00000000-0008-0000-2100-0000FF0F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6" name="20 CuadroTexto">
          <a:extLst>
            <a:ext uri="{FF2B5EF4-FFF2-40B4-BE49-F238E27FC236}">
              <a16:creationId xmlns:a16="http://schemas.microsoft.com/office/drawing/2014/main" xmlns="" id="{00000000-0008-0000-2100-000000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7" name="21 CuadroTexto">
          <a:extLst>
            <a:ext uri="{FF2B5EF4-FFF2-40B4-BE49-F238E27FC236}">
              <a16:creationId xmlns:a16="http://schemas.microsoft.com/office/drawing/2014/main" xmlns="" id="{00000000-0008-0000-2100-000001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8" name="22 CuadroTexto">
          <a:extLst>
            <a:ext uri="{FF2B5EF4-FFF2-40B4-BE49-F238E27FC236}">
              <a16:creationId xmlns:a16="http://schemas.microsoft.com/office/drawing/2014/main" xmlns="" id="{00000000-0008-0000-2100-000002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9" name="23 CuadroTexto">
          <a:extLst>
            <a:ext uri="{FF2B5EF4-FFF2-40B4-BE49-F238E27FC236}">
              <a16:creationId xmlns:a16="http://schemas.microsoft.com/office/drawing/2014/main" xmlns="" id="{00000000-0008-0000-2100-000003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0" name="24 CuadroTexto">
          <a:extLst>
            <a:ext uri="{FF2B5EF4-FFF2-40B4-BE49-F238E27FC236}">
              <a16:creationId xmlns:a16="http://schemas.microsoft.com/office/drawing/2014/main" xmlns="" id="{00000000-0008-0000-2100-000004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1" name="25 CuadroTexto">
          <a:extLst>
            <a:ext uri="{FF2B5EF4-FFF2-40B4-BE49-F238E27FC236}">
              <a16:creationId xmlns:a16="http://schemas.microsoft.com/office/drawing/2014/main" xmlns="" id="{00000000-0008-0000-2100-000005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2" name="26 CuadroTexto">
          <a:extLst>
            <a:ext uri="{FF2B5EF4-FFF2-40B4-BE49-F238E27FC236}">
              <a16:creationId xmlns:a16="http://schemas.microsoft.com/office/drawing/2014/main" xmlns="" id="{00000000-0008-0000-2100-000006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3" name="27 CuadroTexto">
          <a:extLst>
            <a:ext uri="{FF2B5EF4-FFF2-40B4-BE49-F238E27FC236}">
              <a16:creationId xmlns:a16="http://schemas.microsoft.com/office/drawing/2014/main" xmlns="" id="{00000000-0008-0000-2100-000007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4" name="28 CuadroTexto">
          <a:extLst>
            <a:ext uri="{FF2B5EF4-FFF2-40B4-BE49-F238E27FC236}">
              <a16:creationId xmlns:a16="http://schemas.microsoft.com/office/drawing/2014/main" xmlns="" id="{00000000-0008-0000-2100-000008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5" name="29 CuadroTexto">
          <a:extLst>
            <a:ext uri="{FF2B5EF4-FFF2-40B4-BE49-F238E27FC236}">
              <a16:creationId xmlns:a16="http://schemas.microsoft.com/office/drawing/2014/main" xmlns="" id="{00000000-0008-0000-2100-000009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6" name="30 CuadroTexto">
          <a:extLst>
            <a:ext uri="{FF2B5EF4-FFF2-40B4-BE49-F238E27FC236}">
              <a16:creationId xmlns:a16="http://schemas.microsoft.com/office/drawing/2014/main" xmlns="" id="{00000000-0008-0000-2100-00000A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7" name="31 CuadroTexto">
          <a:extLst>
            <a:ext uri="{FF2B5EF4-FFF2-40B4-BE49-F238E27FC236}">
              <a16:creationId xmlns:a16="http://schemas.microsoft.com/office/drawing/2014/main" xmlns="" id="{00000000-0008-0000-2100-00000B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8" name="32 CuadroTexto">
          <a:extLst>
            <a:ext uri="{FF2B5EF4-FFF2-40B4-BE49-F238E27FC236}">
              <a16:creationId xmlns:a16="http://schemas.microsoft.com/office/drawing/2014/main" xmlns="" id="{00000000-0008-0000-2100-00000C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9" name="33 CuadroTexto">
          <a:extLst>
            <a:ext uri="{FF2B5EF4-FFF2-40B4-BE49-F238E27FC236}">
              <a16:creationId xmlns:a16="http://schemas.microsoft.com/office/drawing/2014/main" xmlns="" id="{00000000-0008-0000-2100-00000D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0" name="34 CuadroTexto">
          <a:extLst>
            <a:ext uri="{FF2B5EF4-FFF2-40B4-BE49-F238E27FC236}">
              <a16:creationId xmlns:a16="http://schemas.microsoft.com/office/drawing/2014/main" xmlns="" id="{00000000-0008-0000-2100-00000E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1" name="35 CuadroTexto">
          <a:extLst>
            <a:ext uri="{FF2B5EF4-FFF2-40B4-BE49-F238E27FC236}">
              <a16:creationId xmlns:a16="http://schemas.microsoft.com/office/drawing/2014/main" xmlns="" id="{00000000-0008-0000-2100-00000F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2" name="36 CuadroTexto">
          <a:extLst>
            <a:ext uri="{FF2B5EF4-FFF2-40B4-BE49-F238E27FC236}">
              <a16:creationId xmlns:a16="http://schemas.microsoft.com/office/drawing/2014/main" xmlns="" id="{00000000-0008-0000-2100-000010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3" name="37 CuadroTexto">
          <a:extLst>
            <a:ext uri="{FF2B5EF4-FFF2-40B4-BE49-F238E27FC236}">
              <a16:creationId xmlns:a16="http://schemas.microsoft.com/office/drawing/2014/main" xmlns="" id="{00000000-0008-0000-2100-000011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4" name="38 CuadroTexto">
          <a:extLst>
            <a:ext uri="{FF2B5EF4-FFF2-40B4-BE49-F238E27FC236}">
              <a16:creationId xmlns:a16="http://schemas.microsoft.com/office/drawing/2014/main" xmlns="" id="{00000000-0008-0000-2100-000012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5" name="39 CuadroTexto">
          <a:extLst>
            <a:ext uri="{FF2B5EF4-FFF2-40B4-BE49-F238E27FC236}">
              <a16:creationId xmlns:a16="http://schemas.microsoft.com/office/drawing/2014/main" xmlns="" id="{00000000-0008-0000-2100-000013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6" name="40 CuadroTexto">
          <a:extLst>
            <a:ext uri="{FF2B5EF4-FFF2-40B4-BE49-F238E27FC236}">
              <a16:creationId xmlns:a16="http://schemas.microsoft.com/office/drawing/2014/main" xmlns="" id="{00000000-0008-0000-2100-000014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7" name="41 CuadroTexto">
          <a:extLst>
            <a:ext uri="{FF2B5EF4-FFF2-40B4-BE49-F238E27FC236}">
              <a16:creationId xmlns:a16="http://schemas.microsoft.com/office/drawing/2014/main" xmlns="" id="{00000000-0008-0000-2100-000015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8" name="42 CuadroTexto">
          <a:extLst>
            <a:ext uri="{FF2B5EF4-FFF2-40B4-BE49-F238E27FC236}">
              <a16:creationId xmlns:a16="http://schemas.microsoft.com/office/drawing/2014/main" xmlns="" id="{00000000-0008-0000-2100-000016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9" name="43 CuadroTexto">
          <a:extLst>
            <a:ext uri="{FF2B5EF4-FFF2-40B4-BE49-F238E27FC236}">
              <a16:creationId xmlns:a16="http://schemas.microsoft.com/office/drawing/2014/main" xmlns="" id="{00000000-0008-0000-2100-000017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0" name="44 CuadroTexto">
          <a:extLst>
            <a:ext uri="{FF2B5EF4-FFF2-40B4-BE49-F238E27FC236}">
              <a16:creationId xmlns:a16="http://schemas.microsoft.com/office/drawing/2014/main" xmlns="" id="{00000000-0008-0000-2100-000018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1" name="45 CuadroTexto">
          <a:extLst>
            <a:ext uri="{FF2B5EF4-FFF2-40B4-BE49-F238E27FC236}">
              <a16:creationId xmlns:a16="http://schemas.microsoft.com/office/drawing/2014/main" xmlns="" id="{00000000-0008-0000-2100-000019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2" name="46 CuadroTexto">
          <a:extLst>
            <a:ext uri="{FF2B5EF4-FFF2-40B4-BE49-F238E27FC236}">
              <a16:creationId xmlns:a16="http://schemas.microsoft.com/office/drawing/2014/main" xmlns="" id="{00000000-0008-0000-2100-00001A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3" name="47 CuadroTexto">
          <a:extLst>
            <a:ext uri="{FF2B5EF4-FFF2-40B4-BE49-F238E27FC236}">
              <a16:creationId xmlns:a16="http://schemas.microsoft.com/office/drawing/2014/main" xmlns="" id="{00000000-0008-0000-2100-00001B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4" name="48 CuadroTexto">
          <a:extLst>
            <a:ext uri="{FF2B5EF4-FFF2-40B4-BE49-F238E27FC236}">
              <a16:creationId xmlns:a16="http://schemas.microsoft.com/office/drawing/2014/main" xmlns="" id="{00000000-0008-0000-2100-00001C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5" name="49 CuadroTexto">
          <a:extLst>
            <a:ext uri="{FF2B5EF4-FFF2-40B4-BE49-F238E27FC236}">
              <a16:creationId xmlns:a16="http://schemas.microsoft.com/office/drawing/2014/main" xmlns="" id="{00000000-0008-0000-2100-00001D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6" name="50 CuadroTexto">
          <a:extLst>
            <a:ext uri="{FF2B5EF4-FFF2-40B4-BE49-F238E27FC236}">
              <a16:creationId xmlns:a16="http://schemas.microsoft.com/office/drawing/2014/main" xmlns="" id="{00000000-0008-0000-2100-00001E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7" name="51 CuadroTexto">
          <a:extLst>
            <a:ext uri="{FF2B5EF4-FFF2-40B4-BE49-F238E27FC236}">
              <a16:creationId xmlns:a16="http://schemas.microsoft.com/office/drawing/2014/main" xmlns="" id="{00000000-0008-0000-2100-00001F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8" name="52 CuadroTexto">
          <a:extLst>
            <a:ext uri="{FF2B5EF4-FFF2-40B4-BE49-F238E27FC236}">
              <a16:creationId xmlns:a16="http://schemas.microsoft.com/office/drawing/2014/main" xmlns="" id="{00000000-0008-0000-2100-000020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9" name="53 CuadroTexto">
          <a:extLst>
            <a:ext uri="{FF2B5EF4-FFF2-40B4-BE49-F238E27FC236}">
              <a16:creationId xmlns:a16="http://schemas.microsoft.com/office/drawing/2014/main" xmlns="" id="{00000000-0008-0000-2100-000021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0" name="54 CuadroTexto">
          <a:extLst>
            <a:ext uri="{FF2B5EF4-FFF2-40B4-BE49-F238E27FC236}">
              <a16:creationId xmlns:a16="http://schemas.microsoft.com/office/drawing/2014/main" xmlns="" id="{00000000-0008-0000-2100-000022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1" name="55 CuadroTexto">
          <a:extLst>
            <a:ext uri="{FF2B5EF4-FFF2-40B4-BE49-F238E27FC236}">
              <a16:creationId xmlns:a16="http://schemas.microsoft.com/office/drawing/2014/main" xmlns="" id="{00000000-0008-0000-2100-000023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2" name="56 CuadroTexto">
          <a:extLst>
            <a:ext uri="{FF2B5EF4-FFF2-40B4-BE49-F238E27FC236}">
              <a16:creationId xmlns:a16="http://schemas.microsoft.com/office/drawing/2014/main" xmlns="" id="{00000000-0008-0000-2100-000024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3" name="57 CuadroTexto">
          <a:extLst>
            <a:ext uri="{FF2B5EF4-FFF2-40B4-BE49-F238E27FC236}">
              <a16:creationId xmlns:a16="http://schemas.microsoft.com/office/drawing/2014/main" xmlns="" id="{00000000-0008-0000-2100-000025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4" name="58 CuadroTexto">
          <a:extLst>
            <a:ext uri="{FF2B5EF4-FFF2-40B4-BE49-F238E27FC236}">
              <a16:creationId xmlns:a16="http://schemas.microsoft.com/office/drawing/2014/main" xmlns="" id="{00000000-0008-0000-2100-000026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5" name="59 CuadroTexto">
          <a:extLst>
            <a:ext uri="{FF2B5EF4-FFF2-40B4-BE49-F238E27FC236}">
              <a16:creationId xmlns:a16="http://schemas.microsoft.com/office/drawing/2014/main" xmlns="" id="{00000000-0008-0000-2100-000027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6" name="60 CuadroTexto">
          <a:extLst>
            <a:ext uri="{FF2B5EF4-FFF2-40B4-BE49-F238E27FC236}">
              <a16:creationId xmlns:a16="http://schemas.microsoft.com/office/drawing/2014/main" xmlns="" id="{00000000-0008-0000-2100-000028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7" name="61 CuadroTexto">
          <a:extLst>
            <a:ext uri="{FF2B5EF4-FFF2-40B4-BE49-F238E27FC236}">
              <a16:creationId xmlns:a16="http://schemas.microsoft.com/office/drawing/2014/main" xmlns="" id="{00000000-0008-0000-2100-000029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8" name="62 CuadroTexto">
          <a:extLst>
            <a:ext uri="{FF2B5EF4-FFF2-40B4-BE49-F238E27FC236}">
              <a16:creationId xmlns:a16="http://schemas.microsoft.com/office/drawing/2014/main" xmlns="" id="{00000000-0008-0000-2100-00002A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9" name="63 CuadroTexto">
          <a:extLst>
            <a:ext uri="{FF2B5EF4-FFF2-40B4-BE49-F238E27FC236}">
              <a16:creationId xmlns:a16="http://schemas.microsoft.com/office/drawing/2014/main" xmlns="" id="{00000000-0008-0000-2100-00002B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0" name="64 CuadroTexto">
          <a:extLst>
            <a:ext uri="{FF2B5EF4-FFF2-40B4-BE49-F238E27FC236}">
              <a16:creationId xmlns:a16="http://schemas.microsoft.com/office/drawing/2014/main" xmlns="" id="{00000000-0008-0000-2100-00002C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1" name="65 CuadroTexto">
          <a:extLst>
            <a:ext uri="{FF2B5EF4-FFF2-40B4-BE49-F238E27FC236}">
              <a16:creationId xmlns:a16="http://schemas.microsoft.com/office/drawing/2014/main" xmlns="" id="{00000000-0008-0000-2100-00002D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2" name="66 CuadroTexto">
          <a:extLst>
            <a:ext uri="{FF2B5EF4-FFF2-40B4-BE49-F238E27FC236}">
              <a16:creationId xmlns:a16="http://schemas.microsoft.com/office/drawing/2014/main" xmlns="" id="{00000000-0008-0000-2100-00002E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3" name="67 CuadroTexto">
          <a:extLst>
            <a:ext uri="{FF2B5EF4-FFF2-40B4-BE49-F238E27FC236}">
              <a16:creationId xmlns:a16="http://schemas.microsoft.com/office/drawing/2014/main" xmlns="" id="{00000000-0008-0000-2100-00002F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4" name="68 CuadroTexto">
          <a:extLst>
            <a:ext uri="{FF2B5EF4-FFF2-40B4-BE49-F238E27FC236}">
              <a16:creationId xmlns:a16="http://schemas.microsoft.com/office/drawing/2014/main" xmlns="" id="{00000000-0008-0000-2100-000030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5" name="69 CuadroTexto">
          <a:extLst>
            <a:ext uri="{FF2B5EF4-FFF2-40B4-BE49-F238E27FC236}">
              <a16:creationId xmlns:a16="http://schemas.microsoft.com/office/drawing/2014/main" xmlns="" id="{00000000-0008-0000-2100-000031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6" name="70 CuadroTexto">
          <a:extLst>
            <a:ext uri="{FF2B5EF4-FFF2-40B4-BE49-F238E27FC236}">
              <a16:creationId xmlns:a16="http://schemas.microsoft.com/office/drawing/2014/main" xmlns="" id="{00000000-0008-0000-2100-000032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7" name="71 CuadroTexto">
          <a:extLst>
            <a:ext uri="{FF2B5EF4-FFF2-40B4-BE49-F238E27FC236}">
              <a16:creationId xmlns:a16="http://schemas.microsoft.com/office/drawing/2014/main" xmlns="" id="{00000000-0008-0000-2100-000033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8" name="72 CuadroTexto">
          <a:extLst>
            <a:ext uri="{FF2B5EF4-FFF2-40B4-BE49-F238E27FC236}">
              <a16:creationId xmlns:a16="http://schemas.microsoft.com/office/drawing/2014/main" xmlns="" id="{00000000-0008-0000-2100-000034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9" name="73 CuadroTexto">
          <a:extLst>
            <a:ext uri="{FF2B5EF4-FFF2-40B4-BE49-F238E27FC236}">
              <a16:creationId xmlns:a16="http://schemas.microsoft.com/office/drawing/2014/main" xmlns="" id="{00000000-0008-0000-2100-000035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0" name="74 CuadroTexto">
          <a:extLst>
            <a:ext uri="{FF2B5EF4-FFF2-40B4-BE49-F238E27FC236}">
              <a16:creationId xmlns:a16="http://schemas.microsoft.com/office/drawing/2014/main" xmlns="" id="{00000000-0008-0000-2100-000036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1" name="75 CuadroTexto">
          <a:extLst>
            <a:ext uri="{FF2B5EF4-FFF2-40B4-BE49-F238E27FC236}">
              <a16:creationId xmlns:a16="http://schemas.microsoft.com/office/drawing/2014/main" xmlns="" id="{00000000-0008-0000-2100-000037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2" name="76 CuadroTexto">
          <a:extLst>
            <a:ext uri="{FF2B5EF4-FFF2-40B4-BE49-F238E27FC236}">
              <a16:creationId xmlns:a16="http://schemas.microsoft.com/office/drawing/2014/main" xmlns="" id="{00000000-0008-0000-2100-000038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3" name="77 CuadroTexto">
          <a:extLst>
            <a:ext uri="{FF2B5EF4-FFF2-40B4-BE49-F238E27FC236}">
              <a16:creationId xmlns:a16="http://schemas.microsoft.com/office/drawing/2014/main" xmlns="" id="{00000000-0008-0000-2100-000039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4" name="78 CuadroTexto">
          <a:extLst>
            <a:ext uri="{FF2B5EF4-FFF2-40B4-BE49-F238E27FC236}">
              <a16:creationId xmlns:a16="http://schemas.microsoft.com/office/drawing/2014/main" xmlns="" id="{00000000-0008-0000-2100-00003A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5" name="79 CuadroTexto">
          <a:extLst>
            <a:ext uri="{FF2B5EF4-FFF2-40B4-BE49-F238E27FC236}">
              <a16:creationId xmlns:a16="http://schemas.microsoft.com/office/drawing/2014/main" xmlns="" id="{00000000-0008-0000-2100-00003B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6" name="80 CuadroTexto">
          <a:extLst>
            <a:ext uri="{FF2B5EF4-FFF2-40B4-BE49-F238E27FC236}">
              <a16:creationId xmlns:a16="http://schemas.microsoft.com/office/drawing/2014/main" xmlns="" id="{00000000-0008-0000-2100-00003C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7" name="81 CuadroTexto">
          <a:extLst>
            <a:ext uri="{FF2B5EF4-FFF2-40B4-BE49-F238E27FC236}">
              <a16:creationId xmlns:a16="http://schemas.microsoft.com/office/drawing/2014/main" xmlns="" id="{00000000-0008-0000-2100-00003D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8" name="82 CuadroTexto">
          <a:extLst>
            <a:ext uri="{FF2B5EF4-FFF2-40B4-BE49-F238E27FC236}">
              <a16:creationId xmlns:a16="http://schemas.microsoft.com/office/drawing/2014/main" xmlns="" id="{00000000-0008-0000-2100-00003E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9" name="83 CuadroTexto">
          <a:extLst>
            <a:ext uri="{FF2B5EF4-FFF2-40B4-BE49-F238E27FC236}">
              <a16:creationId xmlns:a16="http://schemas.microsoft.com/office/drawing/2014/main" xmlns="" id="{00000000-0008-0000-2100-00003F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0" name="84 CuadroTexto">
          <a:extLst>
            <a:ext uri="{FF2B5EF4-FFF2-40B4-BE49-F238E27FC236}">
              <a16:creationId xmlns:a16="http://schemas.microsoft.com/office/drawing/2014/main" xmlns="" id="{00000000-0008-0000-2100-000040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1" name="85 CuadroTexto">
          <a:extLst>
            <a:ext uri="{FF2B5EF4-FFF2-40B4-BE49-F238E27FC236}">
              <a16:creationId xmlns:a16="http://schemas.microsoft.com/office/drawing/2014/main" xmlns="" id="{00000000-0008-0000-2100-000041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2" name="86 CuadroTexto">
          <a:extLst>
            <a:ext uri="{FF2B5EF4-FFF2-40B4-BE49-F238E27FC236}">
              <a16:creationId xmlns:a16="http://schemas.microsoft.com/office/drawing/2014/main" xmlns="" id="{00000000-0008-0000-2100-000042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3" name="87 CuadroTexto">
          <a:extLst>
            <a:ext uri="{FF2B5EF4-FFF2-40B4-BE49-F238E27FC236}">
              <a16:creationId xmlns:a16="http://schemas.microsoft.com/office/drawing/2014/main" xmlns="" id="{00000000-0008-0000-2100-000043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4" name="88 CuadroTexto">
          <a:extLst>
            <a:ext uri="{FF2B5EF4-FFF2-40B4-BE49-F238E27FC236}">
              <a16:creationId xmlns:a16="http://schemas.microsoft.com/office/drawing/2014/main" xmlns="" id="{00000000-0008-0000-2100-000044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5" name="89 CuadroTexto">
          <a:extLst>
            <a:ext uri="{FF2B5EF4-FFF2-40B4-BE49-F238E27FC236}">
              <a16:creationId xmlns:a16="http://schemas.microsoft.com/office/drawing/2014/main" xmlns="" id="{00000000-0008-0000-2100-000045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6" name="102 CuadroTexto">
          <a:extLst>
            <a:ext uri="{FF2B5EF4-FFF2-40B4-BE49-F238E27FC236}">
              <a16:creationId xmlns:a16="http://schemas.microsoft.com/office/drawing/2014/main" xmlns="" id="{00000000-0008-0000-2100-000046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7" name="103 CuadroTexto">
          <a:extLst>
            <a:ext uri="{FF2B5EF4-FFF2-40B4-BE49-F238E27FC236}">
              <a16:creationId xmlns:a16="http://schemas.microsoft.com/office/drawing/2014/main" xmlns="" id="{00000000-0008-0000-2100-000047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8" name="104 CuadroTexto">
          <a:extLst>
            <a:ext uri="{FF2B5EF4-FFF2-40B4-BE49-F238E27FC236}">
              <a16:creationId xmlns:a16="http://schemas.microsoft.com/office/drawing/2014/main" xmlns="" id="{00000000-0008-0000-2100-000048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9" name="105 CuadroTexto">
          <a:extLst>
            <a:ext uri="{FF2B5EF4-FFF2-40B4-BE49-F238E27FC236}">
              <a16:creationId xmlns:a16="http://schemas.microsoft.com/office/drawing/2014/main" xmlns="" id="{00000000-0008-0000-2100-000049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0" name="106 CuadroTexto">
          <a:extLst>
            <a:ext uri="{FF2B5EF4-FFF2-40B4-BE49-F238E27FC236}">
              <a16:creationId xmlns:a16="http://schemas.microsoft.com/office/drawing/2014/main" xmlns="" id="{00000000-0008-0000-2100-00004A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1" name="107 CuadroTexto">
          <a:extLst>
            <a:ext uri="{FF2B5EF4-FFF2-40B4-BE49-F238E27FC236}">
              <a16:creationId xmlns:a16="http://schemas.microsoft.com/office/drawing/2014/main" xmlns="" id="{00000000-0008-0000-2100-00004B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2" name="108 CuadroTexto">
          <a:extLst>
            <a:ext uri="{FF2B5EF4-FFF2-40B4-BE49-F238E27FC236}">
              <a16:creationId xmlns:a16="http://schemas.microsoft.com/office/drawing/2014/main" xmlns="" id="{00000000-0008-0000-2100-00004C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3" name="109 CuadroTexto">
          <a:extLst>
            <a:ext uri="{FF2B5EF4-FFF2-40B4-BE49-F238E27FC236}">
              <a16:creationId xmlns:a16="http://schemas.microsoft.com/office/drawing/2014/main" xmlns="" id="{00000000-0008-0000-2100-00004D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4" name="110 CuadroTexto">
          <a:extLst>
            <a:ext uri="{FF2B5EF4-FFF2-40B4-BE49-F238E27FC236}">
              <a16:creationId xmlns:a16="http://schemas.microsoft.com/office/drawing/2014/main" xmlns="" id="{00000000-0008-0000-2100-00004E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5" name="111 CuadroTexto">
          <a:extLst>
            <a:ext uri="{FF2B5EF4-FFF2-40B4-BE49-F238E27FC236}">
              <a16:creationId xmlns:a16="http://schemas.microsoft.com/office/drawing/2014/main" xmlns="" id="{00000000-0008-0000-2100-00004F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6" name="112 CuadroTexto">
          <a:extLst>
            <a:ext uri="{FF2B5EF4-FFF2-40B4-BE49-F238E27FC236}">
              <a16:creationId xmlns:a16="http://schemas.microsoft.com/office/drawing/2014/main" xmlns="" id="{00000000-0008-0000-2100-000050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7" name="113 CuadroTexto">
          <a:extLst>
            <a:ext uri="{FF2B5EF4-FFF2-40B4-BE49-F238E27FC236}">
              <a16:creationId xmlns:a16="http://schemas.microsoft.com/office/drawing/2014/main" xmlns="" id="{00000000-0008-0000-2100-000051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8" name="114 CuadroTexto">
          <a:extLst>
            <a:ext uri="{FF2B5EF4-FFF2-40B4-BE49-F238E27FC236}">
              <a16:creationId xmlns:a16="http://schemas.microsoft.com/office/drawing/2014/main" xmlns="" id="{00000000-0008-0000-2100-000052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9" name="115 CuadroTexto">
          <a:extLst>
            <a:ext uri="{FF2B5EF4-FFF2-40B4-BE49-F238E27FC236}">
              <a16:creationId xmlns:a16="http://schemas.microsoft.com/office/drawing/2014/main" xmlns="" id="{00000000-0008-0000-2100-000053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0" name="116 CuadroTexto">
          <a:extLst>
            <a:ext uri="{FF2B5EF4-FFF2-40B4-BE49-F238E27FC236}">
              <a16:creationId xmlns:a16="http://schemas.microsoft.com/office/drawing/2014/main" xmlns="" id="{00000000-0008-0000-2100-000054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1" name="117 CuadroTexto">
          <a:extLst>
            <a:ext uri="{FF2B5EF4-FFF2-40B4-BE49-F238E27FC236}">
              <a16:creationId xmlns:a16="http://schemas.microsoft.com/office/drawing/2014/main" xmlns="" id="{00000000-0008-0000-2100-000055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2" name="126 CuadroTexto">
          <a:extLst>
            <a:ext uri="{FF2B5EF4-FFF2-40B4-BE49-F238E27FC236}">
              <a16:creationId xmlns:a16="http://schemas.microsoft.com/office/drawing/2014/main" xmlns="" id="{00000000-0008-0000-2100-000056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3" name="127 CuadroTexto">
          <a:extLst>
            <a:ext uri="{FF2B5EF4-FFF2-40B4-BE49-F238E27FC236}">
              <a16:creationId xmlns:a16="http://schemas.microsoft.com/office/drawing/2014/main" xmlns="" id="{00000000-0008-0000-2100-000057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4" name="128 CuadroTexto">
          <a:extLst>
            <a:ext uri="{FF2B5EF4-FFF2-40B4-BE49-F238E27FC236}">
              <a16:creationId xmlns:a16="http://schemas.microsoft.com/office/drawing/2014/main" xmlns="" id="{00000000-0008-0000-2100-000058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5" name="129 CuadroTexto">
          <a:extLst>
            <a:ext uri="{FF2B5EF4-FFF2-40B4-BE49-F238E27FC236}">
              <a16:creationId xmlns:a16="http://schemas.microsoft.com/office/drawing/2014/main" xmlns="" id="{00000000-0008-0000-2100-000059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6" name="130 CuadroTexto">
          <a:extLst>
            <a:ext uri="{FF2B5EF4-FFF2-40B4-BE49-F238E27FC236}">
              <a16:creationId xmlns:a16="http://schemas.microsoft.com/office/drawing/2014/main" xmlns="" id="{00000000-0008-0000-2100-00005A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7" name="131 CuadroTexto">
          <a:extLst>
            <a:ext uri="{FF2B5EF4-FFF2-40B4-BE49-F238E27FC236}">
              <a16:creationId xmlns:a16="http://schemas.microsoft.com/office/drawing/2014/main" xmlns="" id="{00000000-0008-0000-2100-00005B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8" name="132 CuadroTexto">
          <a:extLst>
            <a:ext uri="{FF2B5EF4-FFF2-40B4-BE49-F238E27FC236}">
              <a16:creationId xmlns:a16="http://schemas.microsoft.com/office/drawing/2014/main" xmlns="" id="{00000000-0008-0000-2100-00005C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9" name="133 CuadroTexto">
          <a:extLst>
            <a:ext uri="{FF2B5EF4-FFF2-40B4-BE49-F238E27FC236}">
              <a16:creationId xmlns:a16="http://schemas.microsoft.com/office/drawing/2014/main" xmlns="" id="{00000000-0008-0000-2100-00005D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0" name="134 CuadroTexto">
          <a:extLst>
            <a:ext uri="{FF2B5EF4-FFF2-40B4-BE49-F238E27FC236}">
              <a16:creationId xmlns:a16="http://schemas.microsoft.com/office/drawing/2014/main" xmlns="" id="{00000000-0008-0000-2100-00005E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1" name="135 CuadroTexto">
          <a:extLst>
            <a:ext uri="{FF2B5EF4-FFF2-40B4-BE49-F238E27FC236}">
              <a16:creationId xmlns:a16="http://schemas.microsoft.com/office/drawing/2014/main" xmlns="" id="{00000000-0008-0000-2100-00005F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2" name="136 CuadroTexto">
          <a:extLst>
            <a:ext uri="{FF2B5EF4-FFF2-40B4-BE49-F238E27FC236}">
              <a16:creationId xmlns:a16="http://schemas.microsoft.com/office/drawing/2014/main" xmlns="" id="{00000000-0008-0000-2100-000060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3" name="137 CuadroTexto">
          <a:extLst>
            <a:ext uri="{FF2B5EF4-FFF2-40B4-BE49-F238E27FC236}">
              <a16:creationId xmlns:a16="http://schemas.microsoft.com/office/drawing/2014/main" xmlns="" id="{00000000-0008-0000-2100-000061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4" name="138 CuadroTexto">
          <a:extLst>
            <a:ext uri="{FF2B5EF4-FFF2-40B4-BE49-F238E27FC236}">
              <a16:creationId xmlns:a16="http://schemas.microsoft.com/office/drawing/2014/main" xmlns="" id="{00000000-0008-0000-2100-000062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5" name="139 CuadroTexto">
          <a:extLst>
            <a:ext uri="{FF2B5EF4-FFF2-40B4-BE49-F238E27FC236}">
              <a16:creationId xmlns:a16="http://schemas.microsoft.com/office/drawing/2014/main" xmlns="" id="{00000000-0008-0000-2100-000063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6" name="140 CuadroTexto">
          <a:extLst>
            <a:ext uri="{FF2B5EF4-FFF2-40B4-BE49-F238E27FC236}">
              <a16:creationId xmlns:a16="http://schemas.microsoft.com/office/drawing/2014/main" xmlns="" id="{00000000-0008-0000-2100-000064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7" name="141 CuadroTexto">
          <a:extLst>
            <a:ext uri="{FF2B5EF4-FFF2-40B4-BE49-F238E27FC236}">
              <a16:creationId xmlns:a16="http://schemas.microsoft.com/office/drawing/2014/main" xmlns="" id="{00000000-0008-0000-2100-000065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8" name="142 CuadroTexto">
          <a:extLst>
            <a:ext uri="{FF2B5EF4-FFF2-40B4-BE49-F238E27FC236}">
              <a16:creationId xmlns:a16="http://schemas.microsoft.com/office/drawing/2014/main" xmlns="" id="{00000000-0008-0000-2100-000066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99" name="306 CuadroTexto">
          <a:extLst>
            <a:ext uri="{FF2B5EF4-FFF2-40B4-BE49-F238E27FC236}">
              <a16:creationId xmlns:a16="http://schemas.microsoft.com/office/drawing/2014/main" xmlns="" id="{00000000-0008-0000-2100-000067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0" name="307 CuadroTexto">
          <a:extLst>
            <a:ext uri="{FF2B5EF4-FFF2-40B4-BE49-F238E27FC236}">
              <a16:creationId xmlns:a16="http://schemas.microsoft.com/office/drawing/2014/main" xmlns="" id="{00000000-0008-0000-2100-000068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1" name="308 CuadroTexto">
          <a:extLst>
            <a:ext uri="{FF2B5EF4-FFF2-40B4-BE49-F238E27FC236}">
              <a16:creationId xmlns:a16="http://schemas.microsoft.com/office/drawing/2014/main" xmlns="" id="{00000000-0008-0000-2100-000069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2" name="309 CuadroTexto">
          <a:extLst>
            <a:ext uri="{FF2B5EF4-FFF2-40B4-BE49-F238E27FC236}">
              <a16:creationId xmlns:a16="http://schemas.microsoft.com/office/drawing/2014/main" xmlns="" id="{00000000-0008-0000-2100-00006A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3" name="310 CuadroTexto">
          <a:extLst>
            <a:ext uri="{FF2B5EF4-FFF2-40B4-BE49-F238E27FC236}">
              <a16:creationId xmlns:a16="http://schemas.microsoft.com/office/drawing/2014/main" xmlns="" id="{00000000-0008-0000-2100-00006B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4" name="311 CuadroTexto">
          <a:extLst>
            <a:ext uri="{FF2B5EF4-FFF2-40B4-BE49-F238E27FC236}">
              <a16:creationId xmlns:a16="http://schemas.microsoft.com/office/drawing/2014/main" xmlns="" id="{00000000-0008-0000-2100-00006C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5" name="312 CuadroTexto">
          <a:extLst>
            <a:ext uri="{FF2B5EF4-FFF2-40B4-BE49-F238E27FC236}">
              <a16:creationId xmlns:a16="http://schemas.microsoft.com/office/drawing/2014/main" xmlns="" id="{00000000-0008-0000-2100-00006D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6" name="313 CuadroTexto">
          <a:extLst>
            <a:ext uri="{FF2B5EF4-FFF2-40B4-BE49-F238E27FC236}">
              <a16:creationId xmlns:a16="http://schemas.microsoft.com/office/drawing/2014/main" xmlns="" id="{00000000-0008-0000-2100-00006E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7" name="314 CuadroTexto">
          <a:extLst>
            <a:ext uri="{FF2B5EF4-FFF2-40B4-BE49-F238E27FC236}">
              <a16:creationId xmlns:a16="http://schemas.microsoft.com/office/drawing/2014/main" xmlns="" id="{00000000-0008-0000-2100-00006F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8" name="315 CuadroTexto">
          <a:extLst>
            <a:ext uri="{FF2B5EF4-FFF2-40B4-BE49-F238E27FC236}">
              <a16:creationId xmlns:a16="http://schemas.microsoft.com/office/drawing/2014/main" xmlns="" id="{00000000-0008-0000-2100-000070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9" name="316 CuadroTexto">
          <a:extLst>
            <a:ext uri="{FF2B5EF4-FFF2-40B4-BE49-F238E27FC236}">
              <a16:creationId xmlns:a16="http://schemas.microsoft.com/office/drawing/2014/main" xmlns="" id="{00000000-0008-0000-2100-000071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0" name="317 CuadroTexto">
          <a:extLst>
            <a:ext uri="{FF2B5EF4-FFF2-40B4-BE49-F238E27FC236}">
              <a16:creationId xmlns:a16="http://schemas.microsoft.com/office/drawing/2014/main" xmlns="" id="{00000000-0008-0000-2100-000072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1" name="318 CuadroTexto">
          <a:extLst>
            <a:ext uri="{FF2B5EF4-FFF2-40B4-BE49-F238E27FC236}">
              <a16:creationId xmlns:a16="http://schemas.microsoft.com/office/drawing/2014/main" xmlns="" id="{00000000-0008-0000-2100-000073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2" name="319 CuadroTexto">
          <a:extLst>
            <a:ext uri="{FF2B5EF4-FFF2-40B4-BE49-F238E27FC236}">
              <a16:creationId xmlns:a16="http://schemas.microsoft.com/office/drawing/2014/main" xmlns="" id="{00000000-0008-0000-2100-000074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3" name="320 CuadroTexto">
          <a:extLst>
            <a:ext uri="{FF2B5EF4-FFF2-40B4-BE49-F238E27FC236}">
              <a16:creationId xmlns:a16="http://schemas.microsoft.com/office/drawing/2014/main" xmlns="" id="{00000000-0008-0000-2100-000075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4" name="321 CuadroTexto">
          <a:extLst>
            <a:ext uri="{FF2B5EF4-FFF2-40B4-BE49-F238E27FC236}">
              <a16:creationId xmlns:a16="http://schemas.microsoft.com/office/drawing/2014/main" xmlns="" id="{00000000-0008-0000-2100-000076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5" name="322 CuadroTexto">
          <a:extLst>
            <a:ext uri="{FF2B5EF4-FFF2-40B4-BE49-F238E27FC236}">
              <a16:creationId xmlns:a16="http://schemas.microsoft.com/office/drawing/2014/main" xmlns="" id="{00000000-0008-0000-2100-000077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6" name="323 CuadroTexto">
          <a:extLst>
            <a:ext uri="{FF2B5EF4-FFF2-40B4-BE49-F238E27FC236}">
              <a16:creationId xmlns:a16="http://schemas.microsoft.com/office/drawing/2014/main" xmlns="" id="{00000000-0008-0000-2100-000078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7" name="324 CuadroTexto">
          <a:extLst>
            <a:ext uri="{FF2B5EF4-FFF2-40B4-BE49-F238E27FC236}">
              <a16:creationId xmlns:a16="http://schemas.microsoft.com/office/drawing/2014/main" xmlns="" id="{00000000-0008-0000-2100-000079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8" name="325 CuadroTexto">
          <a:extLst>
            <a:ext uri="{FF2B5EF4-FFF2-40B4-BE49-F238E27FC236}">
              <a16:creationId xmlns:a16="http://schemas.microsoft.com/office/drawing/2014/main" xmlns="" id="{00000000-0008-0000-2100-00007A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9" name="326 CuadroTexto">
          <a:extLst>
            <a:ext uri="{FF2B5EF4-FFF2-40B4-BE49-F238E27FC236}">
              <a16:creationId xmlns:a16="http://schemas.microsoft.com/office/drawing/2014/main" xmlns="" id="{00000000-0008-0000-2100-00007B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0" name="327 CuadroTexto">
          <a:extLst>
            <a:ext uri="{FF2B5EF4-FFF2-40B4-BE49-F238E27FC236}">
              <a16:creationId xmlns:a16="http://schemas.microsoft.com/office/drawing/2014/main" xmlns="" id="{00000000-0008-0000-2100-00007C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1" name="328 CuadroTexto">
          <a:extLst>
            <a:ext uri="{FF2B5EF4-FFF2-40B4-BE49-F238E27FC236}">
              <a16:creationId xmlns:a16="http://schemas.microsoft.com/office/drawing/2014/main" xmlns="" id="{00000000-0008-0000-2100-00007D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2" name="329 CuadroTexto">
          <a:extLst>
            <a:ext uri="{FF2B5EF4-FFF2-40B4-BE49-F238E27FC236}">
              <a16:creationId xmlns:a16="http://schemas.microsoft.com/office/drawing/2014/main" xmlns="" id="{00000000-0008-0000-2100-00007E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3" name="330 CuadroTexto">
          <a:extLst>
            <a:ext uri="{FF2B5EF4-FFF2-40B4-BE49-F238E27FC236}">
              <a16:creationId xmlns:a16="http://schemas.microsoft.com/office/drawing/2014/main" xmlns="" id="{00000000-0008-0000-2100-00007F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4" name="331 CuadroTexto">
          <a:extLst>
            <a:ext uri="{FF2B5EF4-FFF2-40B4-BE49-F238E27FC236}">
              <a16:creationId xmlns:a16="http://schemas.microsoft.com/office/drawing/2014/main" xmlns="" id="{00000000-0008-0000-2100-000080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5" name="332 CuadroTexto">
          <a:extLst>
            <a:ext uri="{FF2B5EF4-FFF2-40B4-BE49-F238E27FC236}">
              <a16:creationId xmlns:a16="http://schemas.microsoft.com/office/drawing/2014/main" xmlns="" id="{00000000-0008-0000-2100-000081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6" name="333 CuadroTexto">
          <a:extLst>
            <a:ext uri="{FF2B5EF4-FFF2-40B4-BE49-F238E27FC236}">
              <a16:creationId xmlns:a16="http://schemas.microsoft.com/office/drawing/2014/main" xmlns="" id="{00000000-0008-0000-2100-000082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7" name="334 CuadroTexto">
          <a:extLst>
            <a:ext uri="{FF2B5EF4-FFF2-40B4-BE49-F238E27FC236}">
              <a16:creationId xmlns:a16="http://schemas.microsoft.com/office/drawing/2014/main" xmlns="" id="{00000000-0008-0000-2100-000083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8" name="335 CuadroTexto">
          <a:extLst>
            <a:ext uri="{FF2B5EF4-FFF2-40B4-BE49-F238E27FC236}">
              <a16:creationId xmlns:a16="http://schemas.microsoft.com/office/drawing/2014/main" xmlns="" id="{00000000-0008-0000-2100-000084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9" name="336 CuadroTexto">
          <a:extLst>
            <a:ext uri="{FF2B5EF4-FFF2-40B4-BE49-F238E27FC236}">
              <a16:creationId xmlns:a16="http://schemas.microsoft.com/office/drawing/2014/main" xmlns="" id="{00000000-0008-0000-2100-000085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0" name="337 CuadroTexto">
          <a:extLst>
            <a:ext uri="{FF2B5EF4-FFF2-40B4-BE49-F238E27FC236}">
              <a16:creationId xmlns:a16="http://schemas.microsoft.com/office/drawing/2014/main" xmlns="" id="{00000000-0008-0000-2100-000086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1" name="338 CuadroTexto">
          <a:extLst>
            <a:ext uri="{FF2B5EF4-FFF2-40B4-BE49-F238E27FC236}">
              <a16:creationId xmlns:a16="http://schemas.microsoft.com/office/drawing/2014/main" xmlns="" id="{00000000-0008-0000-2100-000087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2" name="339 CuadroTexto">
          <a:extLst>
            <a:ext uri="{FF2B5EF4-FFF2-40B4-BE49-F238E27FC236}">
              <a16:creationId xmlns:a16="http://schemas.microsoft.com/office/drawing/2014/main" xmlns="" id="{00000000-0008-0000-2100-000088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3" name="340 CuadroTexto">
          <a:extLst>
            <a:ext uri="{FF2B5EF4-FFF2-40B4-BE49-F238E27FC236}">
              <a16:creationId xmlns:a16="http://schemas.microsoft.com/office/drawing/2014/main" xmlns="" id="{00000000-0008-0000-2100-000089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4" name="341 CuadroTexto">
          <a:extLst>
            <a:ext uri="{FF2B5EF4-FFF2-40B4-BE49-F238E27FC236}">
              <a16:creationId xmlns:a16="http://schemas.microsoft.com/office/drawing/2014/main" xmlns="" id="{00000000-0008-0000-2100-00008A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5" name="342 CuadroTexto">
          <a:extLst>
            <a:ext uri="{FF2B5EF4-FFF2-40B4-BE49-F238E27FC236}">
              <a16:creationId xmlns:a16="http://schemas.microsoft.com/office/drawing/2014/main" xmlns="" id="{00000000-0008-0000-2100-00008B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6" name="343 CuadroTexto">
          <a:extLst>
            <a:ext uri="{FF2B5EF4-FFF2-40B4-BE49-F238E27FC236}">
              <a16:creationId xmlns:a16="http://schemas.microsoft.com/office/drawing/2014/main" xmlns="" id="{00000000-0008-0000-2100-00008C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7" name="344 CuadroTexto">
          <a:extLst>
            <a:ext uri="{FF2B5EF4-FFF2-40B4-BE49-F238E27FC236}">
              <a16:creationId xmlns:a16="http://schemas.microsoft.com/office/drawing/2014/main" xmlns="" id="{00000000-0008-0000-2100-00008D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8" name="345 CuadroTexto">
          <a:extLst>
            <a:ext uri="{FF2B5EF4-FFF2-40B4-BE49-F238E27FC236}">
              <a16:creationId xmlns:a16="http://schemas.microsoft.com/office/drawing/2014/main" xmlns="" id="{00000000-0008-0000-2100-00008E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9" name="346 CuadroTexto">
          <a:extLst>
            <a:ext uri="{FF2B5EF4-FFF2-40B4-BE49-F238E27FC236}">
              <a16:creationId xmlns:a16="http://schemas.microsoft.com/office/drawing/2014/main" xmlns="" id="{00000000-0008-0000-2100-00008F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0" name="347 CuadroTexto">
          <a:extLst>
            <a:ext uri="{FF2B5EF4-FFF2-40B4-BE49-F238E27FC236}">
              <a16:creationId xmlns:a16="http://schemas.microsoft.com/office/drawing/2014/main" xmlns="" id="{00000000-0008-0000-2100-000090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1" name="348 CuadroTexto">
          <a:extLst>
            <a:ext uri="{FF2B5EF4-FFF2-40B4-BE49-F238E27FC236}">
              <a16:creationId xmlns:a16="http://schemas.microsoft.com/office/drawing/2014/main" xmlns="" id="{00000000-0008-0000-2100-000091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2" name="349 CuadroTexto">
          <a:extLst>
            <a:ext uri="{FF2B5EF4-FFF2-40B4-BE49-F238E27FC236}">
              <a16:creationId xmlns:a16="http://schemas.microsoft.com/office/drawing/2014/main" xmlns="" id="{00000000-0008-0000-2100-000092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3" name="350 CuadroTexto">
          <a:extLst>
            <a:ext uri="{FF2B5EF4-FFF2-40B4-BE49-F238E27FC236}">
              <a16:creationId xmlns:a16="http://schemas.microsoft.com/office/drawing/2014/main" xmlns="" id="{00000000-0008-0000-2100-000093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4" name="351 CuadroTexto">
          <a:extLst>
            <a:ext uri="{FF2B5EF4-FFF2-40B4-BE49-F238E27FC236}">
              <a16:creationId xmlns:a16="http://schemas.microsoft.com/office/drawing/2014/main" xmlns="" id="{00000000-0008-0000-2100-000094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5" name="352 CuadroTexto">
          <a:extLst>
            <a:ext uri="{FF2B5EF4-FFF2-40B4-BE49-F238E27FC236}">
              <a16:creationId xmlns:a16="http://schemas.microsoft.com/office/drawing/2014/main" xmlns="" id="{00000000-0008-0000-2100-000095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6" name="353 CuadroTexto">
          <a:extLst>
            <a:ext uri="{FF2B5EF4-FFF2-40B4-BE49-F238E27FC236}">
              <a16:creationId xmlns:a16="http://schemas.microsoft.com/office/drawing/2014/main" xmlns="" id="{00000000-0008-0000-2100-000096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7" name="354 CuadroTexto">
          <a:extLst>
            <a:ext uri="{FF2B5EF4-FFF2-40B4-BE49-F238E27FC236}">
              <a16:creationId xmlns:a16="http://schemas.microsoft.com/office/drawing/2014/main" xmlns="" id="{00000000-0008-0000-2100-000097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8" name="355 CuadroTexto">
          <a:extLst>
            <a:ext uri="{FF2B5EF4-FFF2-40B4-BE49-F238E27FC236}">
              <a16:creationId xmlns:a16="http://schemas.microsoft.com/office/drawing/2014/main" xmlns="" id="{00000000-0008-0000-2100-000098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9" name="356 CuadroTexto">
          <a:extLst>
            <a:ext uri="{FF2B5EF4-FFF2-40B4-BE49-F238E27FC236}">
              <a16:creationId xmlns:a16="http://schemas.microsoft.com/office/drawing/2014/main" xmlns="" id="{00000000-0008-0000-2100-000099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0" name="357 CuadroTexto">
          <a:extLst>
            <a:ext uri="{FF2B5EF4-FFF2-40B4-BE49-F238E27FC236}">
              <a16:creationId xmlns:a16="http://schemas.microsoft.com/office/drawing/2014/main" xmlns="" id="{00000000-0008-0000-2100-00009A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1" name="358 CuadroTexto">
          <a:extLst>
            <a:ext uri="{FF2B5EF4-FFF2-40B4-BE49-F238E27FC236}">
              <a16:creationId xmlns:a16="http://schemas.microsoft.com/office/drawing/2014/main" xmlns="" id="{00000000-0008-0000-2100-00009B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2" name="359 CuadroTexto">
          <a:extLst>
            <a:ext uri="{FF2B5EF4-FFF2-40B4-BE49-F238E27FC236}">
              <a16:creationId xmlns:a16="http://schemas.microsoft.com/office/drawing/2014/main" xmlns="" id="{00000000-0008-0000-2100-00009C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3" name="360 CuadroTexto">
          <a:extLst>
            <a:ext uri="{FF2B5EF4-FFF2-40B4-BE49-F238E27FC236}">
              <a16:creationId xmlns:a16="http://schemas.microsoft.com/office/drawing/2014/main" xmlns="" id="{00000000-0008-0000-2100-00009D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4" name="361 CuadroTexto">
          <a:extLst>
            <a:ext uri="{FF2B5EF4-FFF2-40B4-BE49-F238E27FC236}">
              <a16:creationId xmlns:a16="http://schemas.microsoft.com/office/drawing/2014/main" xmlns="" id="{00000000-0008-0000-2100-00009E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5" name="362 CuadroTexto">
          <a:extLst>
            <a:ext uri="{FF2B5EF4-FFF2-40B4-BE49-F238E27FC236}">
              <a16:creationId xmlns:a16="http://schemas.microsoft.com/office/drawing/2014/main" xmlns="" id="{00000000-0008-0000-2100-00009F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6" name="363 CuadroTexto">
          <a:extLst>
            <a:ext uri="{FF2B5EF4-FFF2-40B4-BE49-F238E27FC236}">
              <a16:creationId xmlns:a16="http://schemas.microsoft.com/office/drawing/2014/main" xmlns="" id="{00000000-0008-0000-2100-0000A0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7" name="364 CuadroTexto">
          <a:extLst>
            <a:ext uri="{FF2B5EF4-FFF2-40B4-BE49-F238E27FC236}">
              <a16:creationId xmlns:a16="http://schemas.microsoft.com/office/drawing/2014/main" xmlns="" id="{00000000-0008-0000-2100-0000A1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8" name="365 CuadroTexto">
          <a:extLst>
            <a:ext uri="{FF2B5EF4-FFF2-40B4-BE49-F238E27FC236}">
              <a16:creationId xmlns:a16="http://schemas.microsoft.com/office/drawing/2014/main" xmlns="" id="{00000000-0008-0000-2100-0000A2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9" name="366 CuadroTexto">
          <a:extLst>
            <a:ext uri="{FF2B5EF4-FFF2-40B4-BE49-F238E27FC236}">
              <a16:creationId xmlns:a16="http://schemas.microsoft.com/office/drawing/2014/main" xmlns="" id="{00000000-0008-0000-2100-0000A3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0" name="367 CuadroTexto">
          <a:extLst>
            <a:ext uri="{FF2B5EF4-FFF2-40B4-BE49-F238E27FC236}">
              <a16:creationId xmlns:a16="http://schemas.microsoft.com/office/drawing/2014/main" xmlns="" id="{00000000-0008-0000-2100-0000A4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1" name="368 CuadroTexto">
          <a:extLst>
            <a:ext uri="{FF2B5EF4-FFF2-40B4-BE49-F238E27FC236}">
              <a16:creationId xmlns:a16="http://schemas.microsoft.com/office/drawing/2014/main" xmlns="" id="{00000000-0008-0000-2100-0000A5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2" name="369 CuadroTexto">
          <a:extLst>
            <a:ext uri="{FF2B5EF4-FFF2-40B4-BE49-F238E27FC236}">
              <a16:creationId xmlns:a16="http://schemas.microsoft.com/office/drawing/2014/main" xmlns="" id="{00000000-0008-0000-2100-0000A6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3" name="370 CuadroTexto">
          <a:extLst>
            <a:ext uri="{FF2B5EF4-FFF2-40B4-BE49-F238E27FC236}">
              <a16:creationId xmlns:a16="http://schemas.microsoft.com/office/drawing/2014/main" xmlns="" id="{00000000-0008-0000-2100-0000A7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4" name="371 CuadroTexto">
          <a:extLst>
            <a:ext uri="{FF2B5EF4-FFF2-40B4-BE49-F238E27FC236}">
              <a16:creationId xmlns:a16="http://schemas.microsoft.com/office/drawing/2014/main" xmlns="" id="{00000000-0008-0000-2100-0000A8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5" name="372 CuadroTexto">
          <a:extLst>
            <a:ext uri="{FF2B5EF4-FFF2-40B4-BE49-F238E27FC236}">
              <a16:creationId xmlns:a16="http://schemas.microsoft.com/office/drawing/2014/main" xmlns="" id="{00000000-0008-0000-2100-0000A9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6" name="373 CuadroTexto">
          <a:extLst>
            <a:ext uri="{FF2B5EF4-FFF2-40B4-BE49-F238E27FC236}">
              <a16:creationId xmlns:a16="http://schemas.microsoft.com/office/drawing/2014/main" xmlns="" id="{00000000-0008-0000-2100-0000AA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7" name="374 CuadroTexto">
          <a:extLst>
            <a:ext uri="{FF2B5EF4-FFF2-40B4-BE49-F238E27FC236}">
              <a16:creationId xmlns:a16="http://schemas.microsoft.com/office/drawing/2014/main" xmlns="" id="{00000000-0008-0000-2100-0000AB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8" name="375 CuadroTexto">
          <a:extLst>
            <a:ext uri="{FF2B5EF4-FFF2-40B4-BE49-F238E27FC236}">
              <a16:creationId xmlns:a16="http://schemas.microsoft.com/office/drawing/2014/main" xmlns="" id="{00000000-0008-0000-2100-0000AC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9" name="376 CuadroTexto">
          <a:extLst>
            <a:ext uri="{FF2B5EF4-FFF2-40B4-BE49-F238E27FC236}">
              <a16:creationId xmlns:a16="http://schemas.microsoft.com/office/drawing/2014/main" xmlns="" id="{00000000-0008-0000-2100-0000AD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0" name="377 CuadroTexto">
          <a:extLst>
            <a:ext uri="{FF2B5EF4-FFF2-40B4-BE49-F238E27FC236}">
              <a16:creationId xmlns:a16="http://schemas.microsoft.com/office/drawing/2014/main" xmlns="" id="{00000000-0008-0000-2100-0000AE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1" name="378 CuadroTexto">
          <a:extLst>
            <a:ext uri="{FF2B5EF4-FFF2-40B4-BE49-F238E27FC236}">
              <a16:creationId xmlns:a16="http://schemas.microsoft.com/office/drawing/2014/main" xmlns="" id="{00000000-0008-0000-2100-0000AF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2" name="379 CuadroTexto">
          <a:extLst>
            <a:ext uri="{FF2B5EF4-FFF2-40B4-BE49-F238E27FC236}">
              <a16:creationId xmlns:a16="http://schemas.microsoft.com/office/drawing/2014/main" xmlns="" id="{00000000-0008-0000-2100-0000B0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3" name="380 CuadroTexto">
          <a:extLst>
            <a:ext uri="{FF2B5EF4-FFF2-40B4-BE49-F238E27FC236}">
              <a16:creationId xmlns:a16="http://schemas.microsoft.com/office/drawing/2014/main" xmlns="" id="{00000000-0008-0000-2100-0000B1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4" name="381 CuadroTexto">
          <a:extLst>
            <a:ext uri="{FF2B5EF4-FFF2-40B4-BE49-F238E27FC236}">
              <a16:creationId xmlns:a16="http://schemas.microsoft.com/office/drawing/2014/main" xmlns="" id="{00000000-0008-0000-2100-0000B2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5" name="382 CuadroTexto">
          <a:extLst>
            <a:ext uri="{FF2B5EF4-FFF2-40B4-BE49-F238E27FC236}">
              <a16:creationId xmlns:a16="http://schemas.microsoft.com/office/drawing/2014/main" xmlns="" id="{00000000-0008-0000-2100-0000B3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6" name="383 CuadroTexto">
          <a:extLst>
            <a:ext uri="{FF2B5EF4-FFF2-40B4-BE49-F238E27FC236}">
              <a16:creationId xmlns:a16="http://schemas.microsoft.com/office/drawing/2014/main" xmlns="" id="{00000000-0008-0000-2100-0000B4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7" name="384 CuadroTexto">
          <a:extLst>
            <a:ext uri="{FF2B5EF4-FFF2-40B4-BE49-F238E27FC236}">
              <a16:creationId xmlns:a16="http://schemas.microsoft.com/office/drawing/2014/main" xmlns="" id="{00000000-0008-0000-2100-0000B5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8" name="385 CuadroTexto">
          <a:extLst>
            <a:ext uri="{FF2B5EF4-FFF2-40B4-BE49-F238E27FC236}">
              <a16:creationId xmlns:a16="http://schemas.microsoft.com/office/drawing/2014/main" xmlns="" id="{00000000-0008-0000-2100-0000B6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9" name="386 CuadroTexto">
          <a:extLst>
            <a:ext uri="{FF2B5EF4-FFF2-40B4-BE49-F238E27FC236}">
              <a16:creationId xmlns:a16="http://schemas.microsoft.com/office/drawing/2014/main" xmlns="" id="{00000000-0008-0000-2100-0000B7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0" name="387 CuadroTexto">
          <a:extLst>
            <a:ext uri="{FF2B5EF4-FFF2-40B4-BE49-F238E27FC236}">
              <a16:creationId xmlns:a16="http://schemas.microsoft.com/office/drawing/2014/main" xmlns="" id="{00000000-0008-0000-2100-0000B8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1" name="388 CuadroTexto">
          <a:extLst>
            <a:ext uri="{FF2B5EF4-FFF2-40B4-BE49-F238E27FC236}">
              <a16:creationId xmlns:a16="http://schemas.microsoft.com/office/drawing/2014/main" xmlns="" id="{00000000-0008-0000-2100-0000B9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2" name="389 CuadroTexto">
          <a:extLst>
            <a:ext uri="{FF2B5EF4-FFF2-40B4-BE49-F238E27FC236}">
              <a16:creationId xmlns:a16="http://schemas.microsoft.com/office/drawing/2014/main" xmlns="" id="{00000000-0008-0000-2100-0000BA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3" name="390 CuadroTexto">
          <a:extLst>
            <a:ext uri="{FF2B5EF4-FFF2-40B4-BE49-F238E27FC236}">
              <a16:creationId xmlns:a16="http://schemas.microsoft.com/office/drawing/2014/main" xmlns="" id="{00000000-0008-0000-2100-0000BB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4" name="391 CuadroTexto">
          <a:extLst>
            <a:ext uri="{FF2B5EF4-FFF2-40B4-BE49-F238E27FC236}">
              <a16:creationId xmlns:a16="http://schemas.microsoft.com/office/drawing/2014/main" xmlns="" id="{00000000-0008-0000-2100-0000BC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5" name="392 CuadroTexto">
          <a:extLst>
            <a:ext uri="{FF2B5EF4-FFF2-40B4-BE49-F238E27FC236}">
              <a16:creationId xmlns:a16="http://schemas.microsoft.com/office/drawing/2014/main" xmlns="" id="{00000000-0008-0000-2100-0000BD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6" name="393 CuadroTexto">
          <a:extLst>
            <a:ext uri="{FF2B5EF4-FFF2-40B4-BE49-F238E27FC236}">
              <a16:creationId xmlns:a16="http://schemas.microsoft.com/office/drawing/2014/main" xmlns="" id="{00000000-0008-0000-2100-0000BE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7" name="394 CuadroTexto">
          <a:extLst>
            <a:ext uri="{FF2B5EF4-FFF2-40B4-BE49-F238E27FC236}">
              <a16:creationId xmlns:a16="http://schemas.microsoft.com/office/drawing/2014/main" xmlns="" id="{00000000-0008-0000-2100-0000BF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8" name="395 CuadroTexto">
          <a:extLst>
            <a:ext uri="{FF2B5EF4-FFF2-40B4-BE49-F238E27FC236}">
              <a16:creationId xmlns:a16="http://schemas.microsoft.com/office/drawing/2014/main" xmlns="" id="{00000000-0008-0000-2100-0000C0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9" name="396 CuadroTexto">
          <a:extLst>
            <a:ext uri="{FF2B5EF4-FFF2-40B4-BE49-F238E27FC236}">
              <a16:creationId xmlns:a16="http://schemas.microsoft.com/office/drawing/2014/main" xmlns="" id="{00000000-0008-0000-2100-0000C1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0" name="397 CuadroTexto">
          <a:extLst>
            <a:ext uri="{FF2B5EF4-FFF2-40B4-BE49-F238E27FC236}">
              <a16:creationId xmlns:a16="http://schemas.microsoft.com/office/drawing/2014/main" xmlns="" id="{00000000-0008-0000-2100-0000C2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1" name="398 CuadroTexto">
          <a:extLst>
            <a:ext uri="{FF2B5EF4-FFF2-40B4-BE49-F238E27FC236}">
              <a16:creationId xmlns:a16="http://schemas.microsoft.com/office/drawing/2014/main" xmlns="" id="{00000000-0008-0000-2100-0000C3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2" name="399 CuadroTexto">
          <a:extLst>
            <a:ext uri="{FF2B5EF4-FFF2-40B4-BE49-F238E27FC236}">
              <a16:creationId xmlns:a16="http://schemas.microsoft.com/office/drawing/2014/main" xmlns="" id="{00000000-0008-0000-2100-0000C4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3" name="400 CuadroTexto">
          <a:extLst>
            <a:ext uri="{FF2B5EF4-FFF2-40B4-BE49-F238E27FC236}">
              <a16:creationId xmlns:a16="http://schemas.microsoft.com/office/drawing/2014/main" xmlns="" id="{00000000-0008-0000-2100-0000C5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4" name="401 CuadroTexto">
          <a:extLst>
            <a:ext uri="{FF2B5EF4-FFF2-40B4-BE49-F238E27FC236}">
              <a16:creationId xmlns:a16="http://schemas.microsoft.com/office/drawing/2014/main" xmlns="" id="{00000000-0008-0000-2100-0000C6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5" name="402 CuadroTexto">
          <a:extLst>
            <a:ext uri="{FF2B5EF4-FFF2-40B4-BE49-F238E27FC236}">
              <a16:creationId xmlns:a16="http://schemas.microsoft.com/office/drawing/2014/main" xmlns="" id="{00000000-0008-0000-2100-0000C7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6" name="403 CuadroTexto">
          <a:extLst>
            <a:ext uri="{FF2B5EF4-FFF2-40B4-BE49-F238E27FC236}">
              <a16:creationId xmlns:a16="http://schemas.microsoft.com/office/drawing/2014/main" xmlns="" id="{00000000-0008-0000-2100-0000C8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7" name="404 CuadroTexto">
          <a:extLst>
            <a:ext uri="{FF2B5EF4-FFF2-40B4-BE49-F238E27FC236}">
              <a16:creationId xmlns:a16="http://schemas.microsoft.com/office/drawing/2014/main" xmlns="" id="{00000000-0008-0000-2100-0000C9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8" name="405 CuadroTexto">
          <a:extLst>
            <a:ext uri="{FF2B5EF4-FFF2-40B4-BE49-F238E27FC236}">
              <a16:creationId xmlns:a16="http://schemas.microsoft.com/office/drawing/2014/main" xmlns="" id="{00000000-0008-0000-2100-0000CA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9" name="406 CuadroTexto">
          <a:extLst>
            <a:ext uri="{FF2B5EF4-FFF2-40B4-BE49-F238E27FC236}">
              <a16:creationId xmlns:a16="http://schemas.microsoft.com/office/drawing/2014/main" xmlns="" id="{00000000-0008-0000-2100-0000CB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0" name="407 CuadroTexto">
          <a:extLst>
            <a:ext uri="{FF2B5EF4-FFF2-40B4-BE49-F238E27FC236}">
              <a16:creationId xmlns:a16="http://schemas.microsoft.com/office/drawing/2014/main" xmlns="" id="{00000000-0008-0000-2100-0000CC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1" name="408 CuadroTexto">
          <a:extLst>
            <a:ext uri="{FF2B5EF4-FFF2-40B4-BE49-F238E27FC236}">
              <a16:creationId xmlns:a16="http://schemas.microsoft.com/office/drawing/2014/main" xmlns="" id="{00000000-0008-0000-2100-0000CD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2" name="409 CuadroTexto">
          <a:extLst>
            <a:ext uri="{FF2B5EF4-FFF2-40B4-BE49-F238E27FC236}">
              <a16:creationId xmlns:a16="http://schemas.microsoft.com/office/drawing/2014/main" xmlns="" id="{00000000-0008-0000-2100-0000CE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3" name="410 CuadroTexto">
          <a:extLst>
            <a:ext uri="{FF2B5EF4-FFF2-40B4-BE49-F238E27FC236}">
              <a16:creationId xmlns:a16="http://schemas.microsoft.com/office/drawing/2014/main" xmlns="" id="{00000000-0008-0000-2100-0000CF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4" name="411 CuadroTexto">
          <a:extLst>
            <a:ext uri="{FF2B5EF4-FFF2-40B4-BE49-F238E27FC236}">
              <a16:creationId xmlns:a16="http://schemas.microsoft.com/office/drawing/2014/main" xmlns="" id="{00000000-0008-0000-2100-0000D0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5" name="412 CuadroTexto">
          <a:extLst>
            <a:ext uri="{FF2B5EF4-FFF2-40B4-BE49-F238E27FC236}">
              <a16:creationId xmlns:a16="http://schemas.microsoft.com/office/drawing/2014/main" xmlns="" id="{00000000-0008-0000-2100-0000D1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6" name="413 CuadroTexto">
          <a:extLst>
            <a:ext uri="{FF2B5EF4-FFF2-40B4-BE49-F238E27FC236}">
              <a16:creationId xmlns:a16="http://schemas.microsoft.com/office/drawing/2014/main" xmlns="" id="{00000000-0008-0000-2100-0000D2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7" name="414 CuadroTexto">
          <a:extLst>
            <a:ext uri="{FF2B5EF4-FFF2-40B4-BE49-F238E27FC236}">
              <a16:creationId xmlns:a16="http://schemas.microsoft.com/office/drawing/2014/main" xmlns="" id="{00000000-0008-0000-2100-0000D3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8" name="415 CuadroTexto">
          <a:extLst>
            <a:ext uri="{FF2B5EF4-FFF2-40B4-BE49-F238E27FC236}">
              <a16:creationId xmlns:a16="http://schemas.microsoft.com/office/drawing/2014/main" xmlns="" id="{00000000-0008-0000-2100-0000D4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9" name="416 CuadroTexto">
          <a:extLst>
            <a:ext uri="{FF2B5EF4-FFF2-40B4-BE49-F238E27FC236}">
              <a16:creationId xmlns:a16="http://schemas.microsoft.com/office/drawing/2014/main" xmlns="" id="{00000000-0008-0000-2100-0000D5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0" name="417 CuadroTexto">
          <a:extLst>
            <a:ext uri="{FF2B5EF4-FFF2-40B4-BE49-F238E27FC236}">
              <a16:creationId xmlns:a16="http://schemas.microsoft.com/office/drawing/2014/main" xmlns="" id="{00000000-0008-0000-2100-0000D6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1" name="418 CuadroTexto">
          <a:extLst>
            <a:ext uri="{FF2B5EF4-FFF2-40B4-BE49-F238E27FC236}">
              <a16:creationId xmlns:a16="http://schemas.microsoft.com/office/drawing/2014/main" xmlns="" id="{00000000-0008-0000-2100-0000D7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2" name="419 CuadroTexto">
          <a:extLst>
            <a:ext uri="{FF2B5EF4-FFF2-40B4-BE49-F238E27FC236}">
              <a16:creationId xmlns:a16="http://schemas.microsoft.com/office/drawing/2014/main" xmlns="" id="{00000000-0008-0000-2100-0000D8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3" name="420 CuadroTexto">
          <a:extLst>
            <a:ext uri="{FF2B5EF4-FFF2-40B4-BE49-F238E27FC236}">
              <a16:creationId xmlns:a16="http://schemas.microsoft.com/office/drawing/2014/main" xmlns="" id="{00000000-0008-0000-2100-0000D9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4" name="421 CuadroTexto">
          <a:extLst>
            <a:ext uri="{FF2B5EF4-FFF2-40B4-BE49-F238E27FC236}">
              <a16:creationId xmlns:a16="http://schemas.microsoft.com/office/drawing/2014/main" xmlns="" id="{00000000-0008-0000-2100-0000DA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5" name="422 CuadroTexto">
          <a:extLst>
            <a:ext uri="{FF2B5EF4-FFF2-40B4-BE49-F238E27FC236}">
              <a16:creationId xmlns:a16="http://schemas.microsoft.com/office/drawing/2014/main" xmlns="" id="{00000000-0008-0000-2100-0000DB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6" name="423 CuadroTexto">
          <a:extLst>
            <a:ext uri="{FF2B5EF4-FFF2-40B4-BE49-F238E27FC236}">
              <a16:creationId xmlns:a16="http://schemas.microsoft.com/office/drawing/2014/main" xmlns="" id="{00000000-0008-0000-2100-0000DC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7" name="424 CuadroTexto">
          <a:extLst>
            <a:ext uri="{FF2B5EF4-FFF2-40B4-BE49-F238E27FC236}">
              <a16:creationId xmlns:a16="http://schemas.microsoft.com/office/drawing/2014/main" xmlns="" id="{00000000-0008-0000-2100-0000DD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8" name="425 CuadroTexto">
          <a:extLst>
            <a:ext uri="{FF2B5EF4-FFF2-40B4-BE49-F238E27FC236}">
              <a16:creationId xmlns:a16="http://schemas.microsoft.com/office/drawing/2014/main" xmlns="" id="{00000000-0008-0000-2100-0000DE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9" name="426 CuadroTexto">
          <a:extLst>
            <a:ext uri="{FF2B5EF4-FFF2-40B4-BE49-F238E27FC236}">
              <a16:creationId xmlns:a16="http://schemas.microsoft.com/office/drawing/2014/main" xmlns="" id="{00000000-0008-0000-2100-0000DF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0" name="427 CuadroTexto">
          <a:extLst>
            <a:ext uri="{FF2B5EF4-FFF2-40B4-BE49-F238E27FC236}">
              <a16:creationId xmlns:a16="http://schemas.microsoft.com/office/drawing/2014/main" xmlns="" id="{00000000-0008-0000-2100-0000E0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1" name="428 CuadroTexto">
          <a:extLst>
            <a:ext uri="{FF2B5EF4-FFF2-40B4-BE49-F238E27FC236}">
              <a16:creationId xmlns:a16="http://schemas.microsoft.com/office/drawing/2014/main" xmlns="" id="{00000000-0008-0000-2100-0000E1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2" name="429 CuadroTexto">
          <a:extLst>
            <a:ext uri="{FF2B5EF4-FFF2-40B4-BE49-F238E27FC236}">
              <a16:creationId xmlns:a16="http://schemas.microsoft.com/office/drawing/2014/main" xmlns="" id="{00000000-0008-0000-2100-0000E2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3" name="430 CuadroTexto">
          <a:extLst>
            <a:ext uri="{FF2B5EF4-FFF2-40B4-BE49-F238E27FC236}">
              <a16:creationId xmlns:a16="http://schemas.microsoft.com/office/drawing/2014/main" xmlns="" id="{00000000-0008-0000-2100-0000E3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4" name="431 CuadroTexto">
          <a:extLst>
            <a:ext uri="{FF2B5EF4-FFF2-40B4-BE49-F238E27FC236}">
              <a16:creationId xmlns:a16="http://schemas.microsoft.com/office/drawing/2014/main" xmlns="" id="{00000000-0008-0000-2100-0000E4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5" name="432 CuadroTexto">
          <a:extLst>
            <a:ext uri="{FF2B5EF4-FFF2-40B4-BE49-F238E27FC236}">
              <a16:creationId xmlns:a16="http://schemas.microsoft.com/office/drawing/2014/main" xmlns="" id="{00000000-0008-0000-2100-0000E5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6" name="433 CuadroTexto">
          <a:extLst>
            <a:ext uri="{FF2B5EF4-FFF2-40B4-BE49-F238E27FC236}">
              <a16:creationId xmlns:a16="http://schemas.microsoft.com/office/drawing/2014/main" xmlns="" id="{00000000-0008-0000-2100-0000E6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7" name="434 CuadroTexto">
          <a:extLst>
            <a:ext uri="{FF2B5EF4-FFF2-40B4-BE49-F238E27FC236}">
              <a16:creationId xmlns:a16="http://schemas.microsoft.com/office/drawing/2014/main" xmlns="" id="{00000000-0008-0000-2100-0000E7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8" name="435 CuadroTexto">
          <a:extLst>
            <a:ext uri="{FF2B5EF4-FFF2-40B4-BE49-F238E27FC236}">
              <a16:creationId xmlns:a16="http://schemas.microsoft.com/office/drawing/2014/main" xmlns="" id="{00000000-0008-0000-2100-0000E8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9" name="436 CuadroTexto">
          <a:extLst>
            <a:ext uri="{FF2B5EF4-FFF2-40B4-BE49-F238E27FC236}">
              <a16:creationId xmlns:a16="http://schemas.microsoft.com/office/drawing/2014/main" xmlns="" id="{00000000-0008-0000-2100-0000E9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0" name="437 CuadroTexto">
          <a:extLst>
            <a:ext uri="{FF2B5EF4-FFF2-40B4-BE49-F238E27FC236}">
              <a16:creationId xmlns:a16="http://schemas.microsoft.com/office/drawing/2014/main" xmlns="" id="{00000000-0008-0000-2100-0000EA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1" name="438 CuadroTexto">
          <a:extLst>
            <a:ext uri="{FF2B5EF4-FFF2-40B4-BE49-F238E27FC236}">
              <a16:creationId xmlns:a16="http://schemas.microsoft.com/office/drawing/2014/main" xmlns="" id="{00000000-0008-0000-2100-0000EB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2" name="439 CuadroTexto">
          <a:extLst>
            <a:ext uri="{FF2B5EF4-FFF2-40B4-BE49-F238E27FC236}">
              <a16:creationId xmlns:a16="http://schemas.microsoft.com/office/drawing/2014/main" xmlns="" id="{00000000-0008-0000-2100-0000EC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3" name="440 CuadroTexto">
          <a:extLst>
            <a:ext uri="{FF2B5EF4-FFF2-40B4-BE49-F238E27FC236}">
              <a16:creationId xmlns:a16="http://schemas.microsoft.com/office/drawing/2014/main" xmlns="" id="{00000000-0008-0000-2100-0000ED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4" name="441 CuadroTexto">
          <a:extLst>
            <a:ext uri="{FF2B5EF4-FFF2-40B4-BE49-F238E27FC236}">
              <a16:creationId xmlns:a16="http://schemas.microsoft.com/office/drawing/2014/main" xmlns="" id="{00000000-0008-0000-2100-0000EE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5" name="442 CuadroTexto">
          <a:extLst>
            <a:ext uri="{FF2B5EF4-FFF2-40B4-BE49-F238E27FC236}">
              <a16:creationId xmlns:a16="http://schemas.microsoft.com/office/drawing/2014/main" xmlns="" id="{00000000-0008-0000-2100-0000EF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6" name="443 CuadroTexto">
          <a:extLst>
            <a:ext uri="{FF2B5EF4-FFF2-40B4-BE49-F238E27FC236}">
              <a16:creationId xmlns:a16="http://schemas.microsoft.com/office/drawing/2014/main" xmlns="" id="{00000000-0008-0000-2100-0000F0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7" name="444 CuadroTexto">
          <a:extLst>
            <a:ext uri="{FF2B5EF4-FFF2-40B4-BE49-F238E27FC236}">
              <a16:creationId xmlns:a16="http://schemas.microsoft.com/office/drawing/2014/main" xmlns="" id="{00000000-0008-0000-2100-0000F1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8" name="445 CuadroTexto">
          <a:extLst>
            <a:ext uri="{FF2B5EF4-FFF2-40B4-BE49-F238E27FC236}">
              <a16:creationId xmlns:a16="http://schemas.microsoft.com/office/drawing/2014/main" xmlns="" id="{00000000-0008-0000-2100-0000F2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9" name="446 CuadroTexto">
          <a:extLst>
            <a:ext uri="{FF2B5EF4-FFF2-40B4-BE49-F238E27FC236}">
              <a16:creationId xmlns:a16="http://schemas.microsoft.com/office/drawing/2014/main" xmlns="" id="{00000000-0008-0000-2100-0000F3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0" name="447 CuadroTexto">
          <a:extLst>
            <a:ext uri="{FF2B5EF4-FFF2-40B4-BE49-F238E27FC236}">
              <a16:creationId xmlns:a16="http://schemas.microsoft.com/office/drawing/2014/main" xmlns="" id="{00000000-0008-0000-2100-0000F4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1" name="448 CuadroTexto">
          <a:extLst>
            <a:ext uri="{FF2B5EF4-FFF2-40B4-BE49-F238E27FC236}">
              <a16:creationId xmlns:a16="http://schemas.microsoft.com/office/drawing/2014/main" xmlns="" id="{00000000-0008-0000-2100-0000F5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2" name="449 CuadroTexto">
          <a:extLst>
            <a:ext uri="{FF2B5EF4-FFF2-40B4-BE49-F238E27FC236}">
              <a16:creationId xmlns:a16="http://schemas.microsoft.com/office/drawing/2014/main" xmlns="" id="{00000000-0008-0000-2100-0000F6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3" name="450 CuadroTexto">
          <a:extLst>
            <a:ext uri="{FF2B5EF4-FFF2-40B4-BE49-F238E27FC236}">
              <a16:creationId xmlns:a16="http://schemas.microsoft.com/office/drawing/2014/main" xmlns="" id="{00000000-0008-0000-2100-0000F7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4" name="451 CuadroTexto">
          <a:extLst>
            <a:ext uri="{FF2B5EF4-FFF2-40B4-BE49-F238E27FC236}">
              <a16:creationId xmlns:a16="http://schemas.microsoft.com/office/drawing/2014/main" xmlns="" id="{00000000-0008-0000-2100-0000F810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5" name="17 CuadroTexto">
          <a:extLst>
            <a:ext uri="{FF2B5EF4-FFF2-40B4-BE49-F238E27FC236}">
              <a16:creationId xmlns:a16="http://schemas.microsoft.com/office/drawing/2014/main" xmlns="" id="{00000000-0008-0000-2100-0000F9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6" name="90 CuadroTexto">
          <a:extLst>
            <a:ext uri="{FF2B5EF4-FFF2-40B4-BE49-F238E27FC236}">
              <a16:creationId xmlns:a16="http://schemas.microsoft.com/office/drawing/2014/main" xmlns="" id="{00000000-0008-0000-2100-0000FA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7" name="91 CuadroTexto">
          <a:extLst>
            <a:ext uri="{FF2B5EF4-FFF2-40B4-BE49-F238E27FC236}">
              <a16:creationId xmlns:a16="http://schemas.microsoft.com/office/drawing/2014/main" xmlns="" id="{00000000-0008-0000-2100-0000FB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8" name="92 CuadroTexto">
          <a:extLst>
            <a:ext uri="{FF2B5EF4-FFF2-40B4-BE49-F238E27FC236}">
              <a16:creationId xmlns:a16="http://schemas.microsoft.com/office/drawing/2014/main" xmlns="" id="{00000000-0008-0000-2100-0000FC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9" name="93 CuadroTexto">
          <a:extLst>
            <a:ext uri="{FF2B5EF4-FFF2-40B4-BE49-F238E27FC236}">
              <a16:creationId xmlns:a16="http://schemas.microsoft.com/office/drawing/2014/main" xmlns="" id="{00000000-0008-0000-2100-0000FD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0" name="94 CuadroTexto">
          <a:extLst>
            <a:ext uri="{FF2B5EF4-FFF2-40B4-BE49-F238E27FC236}">
              <a16:creationId xmlns:a16="http://schemas.microsoft.com/office/drawing/2014/main" xmlns="" id="{00000000-0008-0000-2100-0000FE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1" name="95 CuadroTexto">
          <a:extLst>
            <a:ext uri="{FF2B5EF4-FFF2-40B4-BE49-F238E27FC236}">
              <a16:creationId xmlns:a16="http://schemas.microsoft.com/office/drawing/2014/main" xmlns="" id="{00000000-0008-0000-2100-0000FF10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2" name="96 CuadroTexto">
          <a:extLst>
            <a:ext uri="{FF2B5EF4-FFF2-40B4-BE49-F238E27FC236}">
              <a16:creationId xmlns:a16="http://schemas.microsoft.com/office/drawing/2014/main" xmlns="" id="{00000000-0008-0000-2100-00000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3" name="97 CuadroTexto">
          <a:extLst>
            <a:ext uri="{FF2B5EF4-FFF2-40B4-BE49-F238E27FC236}">
              <a16:creationId xmlns:a16="http://schemas.microsoft.com/office/drawing/2014/main" xmlns="" id="{00000000-0008-0000-2100-00000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4" name="98 CuadroTexto">
          <a:extLst>
            <a:ext uri="{FF2B5EF4-FFF2-40B4-BE49-F238E27FC236}">
              <a16:creationId xmlns:a16="http://schemas.microsoft.com/office/drawing/2014/main" xmlns="" id="{00000000-0008-0000-2100-00000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5" name="99 CuadroTexto">
          <a:extLst>
            <a:ext uri="{FF2B5EF4-FFF2-40B4-BE49-F238E27FC236}">
              <a16:creationId xmlns:a16="http://schemas.microsoft.com/office/drawing/2014/main" xmlns="" id="{00000000-0008-0000-2100-00000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6" name="100 CuadroTexto">
          <a:extLst>
            <a:ext uri="{FF2B5EF4-FFF2-40B4-BE49-F238E27FC236}">
              <a16:creationId xmlns:a16="http://schemas.microsoft.com/office/drawing/2014/main" xmlns="" id="{00000000-0008-0000-2100-00000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7" name="101 CuadroTexto">
          <a:extLst>
            <a:ext uri="{FF2B5EF4-FFF2-40B4-BE49-F238E27FC236}">
              <a16:creationId xmlns:a16="http://schemas.microsoft.com/office/drawing/2014/main" xmlns="" id="{00000000-0008-0000-2100-00000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8" name="118 CuadroTexto">
          <a:extLst>
            <a:ext uri="{FF2B5EF4-FFF2-40B4-BE49-F238E27FC236}">
              <a16:creationId xmlns:a16="http://schemas.microsoft.com/office/drawing/2014/main" xmlns="" id="{00000000-0008-0000-2100-00000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9" name="119 CuadroTexto">
          <a:extLst>
            <a:ext uri="{FF2B5EF4-FFF2-40B4-BE49-F238E27FC236}">
              <a16:creationId xmlns:a16="http://schemas.microsoft.com/office/drawing/2014/main" xmlns="" id="{00000000-0008-0000-2100-00000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0" name="120 CuadroTexto">
          <a:extLst>
            <a:ext uri="{FF2B5EF4-FFF2-40B4-BE49-F238E27FC236}">
              <a16:creationId xmlns:a16="http://schemas.microsoft.com/office/drawing/2014/main" xmlns="" id="{00000000-0008-0000-2100-00000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1" name="121 CuadroTexto">
          <a:extLst>
            <a:ext uri="{FF2B5EF4-FFF2-40B4-BE49-F238E27FC236}">
              <a16:creationId xmlns:a16="http://schemas.microsoft.com/office/drawing/2014/main" xmlns="" id="{00000000-0008-0000-2100-00000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2" name="122 CuadroTexto">
          <a:extLst>
            <a:ext uri="{FF2B5EF4-FFF2-40B4-BE49-F238E27FC236}">
              <a16:creationId xmlns:a16="http://schemas.microsoft.com/office/drawing/2014/main" xmlns="" id="{00000000-0008-0000-2100-00000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3" name="123 CuadroTexto">
          <a:extLst>
            <a:ext uri="{FF2B5EF4-FFF2-40B4-BE49-F238E27FC236}">
              <a16:creationId xmlns:a16="http://schemas.microsoft.com/office/drawing/2014/main" xmlns="" id="{00000000-0008-0000-2100-00000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4" name="124 CuadroTexto">
          <a:extLst>
            <a:ext uri="{FF2B5EF4-FFF2-40B4-BE49-F238E27FC236}">
              <a16:creationId xmlns:a16="http://schemas.microsoft.com/office/drawing/2014/main" xmlns="" id="{00000000-0008-0000-2100-00000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5" name="125 CuadroTexto">
          <a:extLst>
            <a:ext uri="{FF2B5EF4-FFF2-40B4-BE49-F238E27FC236}">
              <a16:creationId xmlns:a16="http://schemas.microsoft.com/office/drawing/2014/main" xmlns="" id="{00000000-0008-0000-2100-00000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6" name="143 CuadroTexto">
          <a:extLst>
            <a:ext uri="{FF2B5EF4-FFF2-40B4-BE49-F238E27FC236}">
              <a16:creationId xmlns:a16="http://schemas.microsoft.com/office/drawing/2014/main" xmlns="" id="{00000000-0008-0000-2100-00000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7" name="144 CuadroTexto">
          <a:extLst>
            <a:ext uri="{FF2B5EF4-FFF2-40B4-BE49-F238E27FC236}">
              <a16:creationId xmlns:a16="http://schemas.microsoft.com/office/drawing/2014/main" xmlns="" id="{00000000-0008-0000-2100-00000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8" name="145 CuadroTexto">
          <a:extLst>
            <a:ext uri="{FF2B5EF4-FFF2-40B4-BE49-F238E27FC236}">
              <a16:creationId xmlns:a16="http://schemas.microsoft.com/office/drawing/2014/main" xmlns="" id="{00000000-0008-0000-2100-00001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9" name="146 CuadroTexto">
          <a:extLst>
            <a:ext uri="{FF2B5EF4-FFF2-40B4-BE49-F238E27FC236}">
              <a16:creationId xmlns:a16="http://schemas.microsoft.com/office/drawing/2014/main" xmlns="" id="{00000000-0008-0000-2100-00001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0" name="147 CuadroTexto">
          <a:extLst>
            <a:ext uri="{FF2B5EF4-FFF2-40B4-BE49-F238E27FC236}">
              <a16:creationId xmlns:a16="http://schemas.microsoft.com/office/drawing/2014/main" xmlns="" id="{00000000-0008-0000-2100-00001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1" name="148 CuadroTexto">
          <a:extLst>
            <a:ext uri="{FF2B5EF4-FFF2-40B4-BE49-F238E27FC236}">
              <a16:creationId xmlns:a16="http://schemas.microsoft.com/office/drawing/2014/main" xmlns="" id="{00000000-0008-0000-2100-00001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2" name="149 CuadroTexto">
          <a:extLst>
            <a:ext uri="{FF2B5EF4-FFF2-40B4-BE49-F238E27FC236}">
              <a16:creationId xmlns:a16="http://schemas.microsoft.com/office/drawing/2014/main" xmlns="" id="{00000000-0008-0000-2100-00001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3" name="150 CuadroTexto">
          <a:extLst>
            <a:ext uri="{FF2B5EF4-FFF2-40B4-BE49-F238E27FC236}">
              <a16:creationId xmlns:a16="http://schemas.microsoft.com/office/drawing/2014/main" xmlns="" id="{00000000-0008-0000-2100-00001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4" name="151 CuadroTexto">
          <a:extLst>
            <a:ext uri="{FF2B5EF4-FFF2-40B4-BE49-F238E27FC236}">
              <a16:creationId xmlns:a16="http://schemas.microsoft.com/office/drawing/2014/main" xmlns="" id="{00000000-0008-0000-2100-00001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5" name="152 CuadroTexto">
          <a:extLst>
            <a:ext uri="{FF2B5EF4-FFF2-40B4-BE49-F238E27FC236}">
              <a16:creationId xmlns:a16="http://schemas.microsoft.com/office/drawing/2014/main" xmlns="" id="{00000000-0008-0000-2100-00001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6" name="153 CuadroTexto">
          <a:extLst>
            <a:ext uri="{FF2B5EF4-FFF2-40B4-BE49-F238E27FC236}">
              <a16:creationId xmlns:a16="http://schemas.microsoft.com/office/drawing/2014/main" xmlns="" id="{00000000-0008-0000-2100-00001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7" name="154 CuadroTexto">
          <a:extLst>
            <a:ext uri="{FF2B5EF4-FFF2-40B4-BE49-F238E27FC236}">
              <a16:creationId xmlns:a16="http://schemas.microsoft.com/office/drawing/2014/main" xmlns="" id="{00000000-0008-0000-2100-00001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8" name="155 CuadroTexto">
          <a:extLst>
            <a:ext uri="{FF2B5EF4-FFF2-40B4-BE49-F238E27FC236}">
              <a16:creationId xmlns:a16="http://schemas.microsoft.com/office/drawing/2014/main" xmlns="" id="{00000000-0008-0000-2100-00001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9" name="156 CuadroTexto">
          <a:extLst>
            <a:ext uri="{FF2B5EF4-FFF2-40B4-BE49-F238E27FC236}">
              <a16:creationId xmlns:a16="http://schemas.microsoft.com/office/drawing/2014/main" xmlns="" id="{00000000-0008-0000-2100-00001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0" name="157 CuadroTexto">
          <a:extLst>
            <a:ext uri="{FF2B5EF4-FFF2-40B4-BE49-F238E27FC236}">
              <a16:creationId xmlns:a16="http://schemas.microsoft.com/office/drawing/2014/main" xmlns="" id="{00000000-0008-0000-2100-00001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1" name="158 CuadroTexto">
          <a:extLst>
            <a:ext uri="{FF2B5EF4-FFF2-40B4-BE49-F238E27FC236}">
              <a16:creationId xmlns:a16="http://schemas.microsoft.com/office/drawing/2014/main" xmlns="" id="{00000000-0008-0000-2100-00001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2" name="159 CuadroTexto">
          <a:extLst>
            <a:ext uri="{FF2B5EF4-FFF2-40B4-BE49-F238E27FC236}">
              <a16:creationId xmlns:a16="http://schemas.microsoft.com/office/drawing/2014/main" xmlns="" id="{00000000-0008-0000-2100-00001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3" name="160 CuadroTexto">
          <a:extLst>
            <a:ext uri="{FF2B5EF4-FFF2-40B4-BE49-F238E27FC236}">
              <a16:creationId xmlns:a16="http://schemas.microsoft.com/office/drawing/2014/main" xmlns="" id="{00000000-0008-0000-2100-00001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4" name="161 CuadroTexto">
          <a:extLst>
            <a:ext uri="{FF2B5EF4-FFF2-40B4-BE49-F238E27FC236}">
              <a16:creationId xmlns:a16="http://schemas.microsoft.com/office/drawing/2014/main" xmlns="" id="{00000000-0008-0000-2100-00002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5" name="162 CuadroTexto">
          <a:extLst>
            <a:ext uri="{FF2B5EF4-FFF2-40B4-BE49-F238E27FC236}">
              <a16:creationId xmlns:a16="http://schemas.microsoft.com/office/drawing/2014/main" xmlns="" id="{00000000-0008-0000-2100-00002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6" name="163 CuadroTexto">
          <a:extLst>
            <a:ext uri="{FF2B5EF4-FFF2-40B4-BE49-F238E27FC236}">
              <a16:creationId xmlns:a16="http://schemas.microsoft.com/office/drawing/2014/main" xmlns="" id="{00000000-0008-0000-2100-00002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7" name="164 CuadroTexto">
          <a:extLst>
            <a:ext uri="{FF2B5EF4-FFF2-40B4-BE49-F238E27FC236}">
              <a16:creationId xmlns:a16="http://schemas.microsoft.com/office/drawing/2014/main" xmlns="" id="{00000000-0008-0000-2100-00002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8" name="165 CuadroTexto">
          <a:extLst>
            <a:ext uri="{FF2B5EF4-FFF2-40B4-BE49-F238E27FC236}">
              <a16:creationId xmlns:a16="http://schemas.microsoft.com/office/drawing/2014/main" xmlns="" id="{00000000-0008-0000-2100-00002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9" name="166 CuadroTexto">
          <a:extLst>
            <a:ext uri="{FF2B5EF4-FFF2-40B4-BE49-F238E27FC236}">
              <a16:creationId xmlns:a16="http://schemas.microsoft.com/office/drawing/2014/main" xmlns="" id="{00000000-0008-0000-2100-00002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0" name="167 CuadroTexto">
          <a:extLst>
            <a:ext uri="{FF2B5EF4-FFF2-40B4-BE49-F238E27FC236}">
              <a16:creationId xmlns:a16="http://schemas.microsoft.com/office/drawing/2014/main" xmlns="" id="{00000000-0008-0000-2100-00002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1" name="168 CuadroTexto">
          <a:extLst>
            <a:ext uri="{FF2B5EF4-FFF2-40B4-BE49-F238E27FC236}">
              <a16:creationId xmlns:a16="http://schemas.microsoft.com/office/drawing/2014/main" xmlns="" id="{00000000-0008-0000-2100-00002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2" name="169 CuadroTexto">
          <a:extLst>
            <a:ext uri="{FF2B5EF4-FFF2-40B4-BE49-F238E27FC236}">
              <a16:creationId xmlns:a16="http://schemas.microsoft.com/office/drawing/2014/main" xmlns="" id="{00000000-0008-0000-2100-00002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3" name="170 CuadroTexto">
          <a:extLst>
            <a:ext uri="{FF2B5EF4-FFF2-40B4-BE49-F238E27FC236}">
              <a16:creationId xmlns:a16="http://schemas.microsoft.com/office/drawing/2014/main" xmlns="" id="{00000000-0008-0000-2100-00002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4" name="171 CuadroTexto">
          <a:extLst>
            <a:ext uri="{FF2B5EF4-FFF2-40B4-BE49-F238E27FC236}">
              <a16:creationId xmlns:a16="http://schemas.microsoft.com/office/drawing/2014/main" xmlns="" id="{00000000-0008-0000-2100-00002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5" name="172 CuadroTexto">
          <a:extLst>
            <a:ext uri="{FF2B5EF4-FFF2-40B4-BE49-F238E27FC236}">
              <a16:creationId xmlns:a16="http://schemas.microsoft.com/office/drawing/2014/main" xmlns="" id="{00000000-0008-0000-2100-00002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6" name="173 CuadroTexto">
          <a:extLst>
            <a:ext uri="{FF2B5EF4-FFF2-40B4-BE49-F238E27FC236}">
              <a16:creationId xmlns:a16="http://schemas.microsoft.com/office/drawing/2014/main" xmlns="" id="{00000000-0008-0000-2100-00002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7" name="174 CuadroTexto">
          <a:extLst>
            <a:ext uri="{FF2B5EF4-FFF2-40B4-BE49-F238E27FC236}">
              <a16:creationId xmlns:a16="http://schemas.microsoft.com/office/drawing/2014/main" xmlns="" id="{00000000-0008-0000-2100-00002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8" name="175 CuadroTexto">
          <a:extLst>
            <a:ext uri="{FF2B5EF4-FFF2-40B4-BE49-F238E27FC236}">
              <a16:creationId xmlns:a16="http://schemas.microsoft.com/office/drawing/2014/main" xmlns="" id="{00000000-0008-0000-2100-00002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9" name="176 CuadroTexto">
          <a:extLst>
            <a:ext uri="{FF2B5EF4-FFF2-40B4-BE49-F238E27FC236}">
              <a16:creationId xmlns:a16="http://schemas.microsoft.com/office/drawing/2014/main" xmlns="" id="{00000000-0008-0000-2100-00002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0" name="177 CuadroTexto">
          <a:extLst>
            <a:ext uri="{FF2B5EF4-FFF2-40B4-BE49-F238E27FC236}">
              <a16:creationId xmlns:a16="http://schemas.microsoft.com/office/drawing/2014/main" xmlns="" id="{00000000-0008-0000-2100-00003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1" name="178 CuadroTexto">
          <a:extLst>
            <a:ext uri="{FF2B5EF4-FFF2-40B4-BE49-F238E27FC236}">
              <a16:creationId xmlns:a16="http://schemas.microsoft.com/office/drawing/2014/main" xmlns="" id="{00000000-0008-0000-2100-00003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2" name="179 CuadroTexto">
          <a:extLst>
            <a:ext uri="{FF2B5EF4-FFF2-40B4-BE49-F238E27FC236}">
              <a16:creationId xmlns:a16="http://schemas.microsoft.com/office/drawing/2014/main" xmlns="" id="{00000000-0008-0000-2100-00003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3" name="180 CuadroTexto">
          <a:extLst>
            <a:ext uri="{FF2B5EF4-FFF2-40B4-BE49-F238E27FC236}">
              <a16:creationId xmlns:a16="http://schemas.microsoft.com/office/drawing/2014/main" xmlns="" id="{00000000-0008-0000-2100-00003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4" name="181 CuadroTexto">
          <a:extLst>
            <a:ext uri="{FF2B5EF4-FFF2-40B4-BE49-F238E27FC236}">
              <a16:creationId xmlns:a16="http://schemas.microsoft.com/office/drawing/2014/main" xmlns="" id="{00000000-0008-0000-2100-00003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5" name="182 CuadroTexto">
          <a:extLst>
            <a:ext uri="{FF2B5EF4-FFF2-40B4-BE49-F238E27FC236}">
              <a16:creationId xmlns:a16="http://schemas.microsoft.com/office/drawing/2014/main" xmlns="" id="{00000000-0008-0000-2100-00003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6" name="183 CuadroTexto">
          <a:extLst>
            <a:ext uri="{FF2B5EF4-FFF2-40B4-BE49-F238E27FC236}">
              <a16:creationId xmlns:a16="http://schemas.microsoft.com/office/drawing/2014/main" xmlns="" id="{00000000-0008-0000-2100-00003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7" name="184 CuadroTexto">
          <a:extLst>
            <a:ext uri="{FF2B5EF4-FFF2-40B4-BE49-F238E27FC236}">
              <a16:creationId xmlns:a16="http://schemas.microsoft.com/office/drawing/2014/main" xmlns="" id="{00000000-0008-0000-2100-00003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8" name="185 CuadroTexto">
          <a:extLst>
            <a:ext uri="{FF2B5EF4-FFF2-40B4-BE49-F238E27FC236}">
              <a16:creationId xmlns:a16="http://schemas.microsoft.com/office/drawing/2014/main" xmlns="" id="{00000000-0008-0000-2100-00003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9" name="186 CuadroTexto">
          <a:extLst>
            <a:ext uri="{FF2B5EF4-FFF2-40B4-BE49-F238E27FC236}">
              <a16:creationId xmlns:a16="http://schemas.microsoft.com/office/drawing/2014/main" xmlns="" id="{00000000-0008-0000-2100-00003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0" name="187 CuadroTexto">
          <a:extLst>
            <a:ext uri="{FF2B5EF4-FFF2-40B4-BE49-F238E27FC236}">
              <a16:creationId xmlns:a16="http://schemas.microsoft.com/office/drawing/2014/main" xmlns="" id="{00000000-0008-0000-2100-00003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1" name="188 CuadroTexto">
          <a:extLst>
            <a:ext uri="{FF2B5EF4-FFF2-40B4-BE49-F238E27FC236}">
              <a16:creationId xmlns:a16="http://schemas.microsoft.com/office/drawing/2014/main" xmlns="" id="{00000000-0008-0000-2100-00003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2" name="189 CuadroTexto">
          <a:extLst>
            <a:ext uri="{FF2B5EF4-FFF2-40B4-BE49-F238E27FC236}">
              <a16:creationId xmlns:a16="http://schemas.microsoft.com/office/drawing/2014/main" xmlns="" id="{00000000-0008-0000-2100-00003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3" name="190 CuadroTexto">
          <a:extLst>
            <a:ext uri="{FF2B5EF4-FFF2-40B4-BE49-F238E27FC236}">
              <a16:creationId xmlns:a16="http://schemas.microsoft.com/office/drawing/2014/main" xmlns="" id="{00000000-0008-0000-2100-00003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4" name="191 CuadroTexto">
          <a:extLst>
            <a:ext uri="{FF2B5EF4-FFF2-40B4-BE49-F238E27FC236}">
              <a16:creationId xmlns:a16="http://schemas.microsoft.com/office/drawing/2014/main" xmlns="" id="{00000000-0008-0000-2100-00003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5" name="192 CuadroTexto">
          <a:extLst>
            <a:ext uri="{FF2B5EF4-FFF2-40B4-BE49-F238E27FC236}">
              <a16:creationId xmlns:a16="http://schemas.microsoft.com/office/drawing/2014/main" xmlns="" id="{00000000-0008-0000-2100-00003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6" name="193 CuadroTexto">
          <a:extLst>
            <a:ext uri="{FF2B5EF4-FFF2-40B4-BE49-F238E27FC236}">
              <a16:creationId xmlns:a16="http://schemas.microsoft.com/office/drawing/2014/main" xmlns="" id="{00000000-0008-0000-2100-00004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7" name="194 CuadroTexto">
          <a:extLst>
            <a:ext uri="{FF2B5EF4-FFF2-40B4-BE49-F238E27FC236}">
              <a16:creationId xmlns:a16="http://schemas.microsoft.com/office/drawing/2014/main" xmlns="" id="{00000000-0008-0000-2100-00004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8" name="195 CuadroTexto">
          <a:extLst>
            <a:ext uri="{FF2B5EF4-FFF2-40B4-BE49-F238E27FC236}">
              <a16:creationId xmlns:a16="http://schemas.microsoft.com/office/drawing/2014/main" xmlns="" id="{00000000-0008-0000-2100-00004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9" name="196 CuadroTexto">
          <a:extLst>
            <a:ext uri="{FF2B5EF4-FFF2-40B4-BE49-F238E27FC236}">
              <a16:creationId xmlns:a16="http://schemas.microsoft.com/office/drawing/2014/main" xmlns="" id="{00000000-0008-0000-2100-00004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0" name="197 CuadroTexto">
          <a:extLst>
            <a:ext uri="{FF2B5EF4-FFF2-40B4-BE49-F238E27FC236}">
              <a16:creationId xmlns:a16="http://schemas.microsoft.com/office/drawing/2014/main" xmlns="" id="{00000000-0008-0000-2100-00004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1" name="198 CuadroTexto">
          <a:extLst>
            <a:ext uri="{FF2B5EF4-FFF2-40B4-BE49-F238E27FC236}">
              <a16:creationId xmlns:a16="http://schemas.microsoft.com/office/drawing/2014/main" xmlns="" id="{00000000-0008-0000-2100-00004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2" name="199 CuadroTexto">
          <a:extLst>
            <a:ext uri="{FF2B5EF4-FFF2-40B4-BE49-F238E27FC236}">
              <a16:creationId xmlns:a16="http://schemas.microsoft.com/office/drawing/2014/main" xmlns="" id="{00000000-0008-0000-2100-00004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3" name="200 CuadroTexto">
          <a:extLst>
            <a:ext uri="{FF2B5EF4-FFF2-40B4-BE49-F238E27FC236}">
              <a16:creationId xmlns:a16="http://schemas.microsoft.com/office/drawing/2014/main" xmlns="" id="{00000000-0008-0000-2100-00004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4" name="201 CuadroTexto">
          <a:extLst>
            <a:ext uri="{FF2B5EF4-FFF2-40B4-BE49-F238E27FC236}">
              <a16:creationId xmlns:a16="http://schemas.microsoft.com/office/drawing/2014/main" xmlns="" id="{00000000-0008-0000-2100-00004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5" name="202 CuadroTexto">
          <a:extLst>
            <a:ext uri="{FF2B5EF4-FFF2-40B4-BE49-F238E27FC236}">
              <a16:creationId xmlns:a16="http://schemas.microsoft.com/office/drawing/2014/main" xmlns="" id="{00000000-0008-0000-2100-00004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6" name="203 CuadroTexto">
          <a:extLst>
            <a:ext uri="{FF2B5EF4-FFF2-40B4-BE49-F238E27FC236}">
              <a16:creationId xmlns:a16="http://schemas.microsoft.com/office/drawing/2014/main" xmlns="" id="{00000000-0008-0000-2100-00004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7" name="204 CuadroTexto">
          <a:extLst>
            <a:ext uri="{FF2B5EF4-FFF2-40B4-BE49-F238E27FC236}">
              <a16:creationId xmlns:a16="http://schemas.microsoft.com/office/drawing/2014/main" xmlns="" id="{00000000-0008-0000-2100-00004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8" name="205 CuadroTexto">
          <a:extLst>
            <a:ext uri="{FF2B5EF4-FFF2-40B4-BE49-F238E27FC236}">
              <a16:creationId xmlns:a16="http://schemas.microsoft.com/office/drawing/2014/main" xmlns="" id="{00000000-0008-0000-2100-00004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9" name="206 CuadroTexto">
          <a:extLst>
            <a:ext uri="{FF2B5EF4-FFF2-40B4-BE49-F238E27FC236}">
              <a16:creationId xmlns:a16="http://schemas.microsoft.com/office/drawing/2014/main" xmlns="" id="{00000000-0008-0000-2100-00004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0" name="207 CuadroTexto">
          <a:extLst>
            <a:ext uri="{FF2B5EF4-FFF2-40B4-BE49-F238E27FC236}">
              <a16:creationId xmlns:a16="http://schemas.microsoft.com/office/drawing/2014/main" xmlns="" id="{00000000-0008-0000-2100-00004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1" name="208 CuadroTexto">
          <a:extLst>
            <a:ext uri="{FF2B5EF4-FFF2-40B4-BE49-F238E27FC236}">
              <a16:creationId xmlns:a16="http://schemas.microsoft.com/office/drawing/2014/main" xmlns="" id="{00000000-0008-0000-2100-00004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2" name="209 CuadroTexto">
          <a:extLst>
            <a:ext uri="{FF2B5EF4-FFF2-40B4-BE49-F238E27FC236}">
              <a16:creationId xmlns:a16="http://schemas.microsoft.com/office/drawing/2014/main" xmlns="" id="{00000000-0008-0000-2100-00005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3" name="210 CuadroTexto">
          <a:extLst>
            <a:ext uri="{FF2B5EF4-FFF2-40B4-BE49-F238E27FC236}">
              <a16:creationId xmlns:a16="http://schemas.microsoft.com/office/drawing/2014/main" xmlns="" id="{00000000-0008-0000-2100-00005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4" name="211 CuadroTexto">
          <a:extLst>
            <a:ext uri="{FF2B5EF4-FFF2-40B4-BE49-F238E27FC236}">
              <a16:creationId xmlns:a16="http://schemas.microsoft.com/office/drawing/2014/main" xmlns="" id="{00000000-0008-0000-2100-00005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5" name="212 CuadroTexto">
          <a:extLst>
            <a:ext uri="{FF2B5EF4-FFF2-40B4-BE49-F238E27FC236}">
              <a16:creationId xmlns:a16="http://schemas.microsoft.com/office/drawing/2014/main" xmlns="" id="{00000000-0008-0000-2100-00005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6" name="213 CuadroTexto">
          <a:extLst>
            <a:ext uri="{FF2B5EF4-FFF2-40B4-BE49-F238E27FC236}">
              <a16:creationId xmlns:a16="http://schemas.microsoft.com/office/drawing/2014/main" xmlns="" id="{00000000-0008-0000-2100-00005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7" name="214 CuadroTexto">
          <a:extLst>
            <a:ext uri="{FF2B5EF4-FFF2-40B4-BE49-F238E27FC236}">
              <a16:creationId xmlns:a16="http://schemas.microsoft.com/office/drawing/2014/main" xmlns="" id="{00000000-0008-0000-2100-00005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8" name="215 CuadroTexto">
          <a:extLst>
            <a:ext uri="{FF2B5EF4-FFF2-40B4-BE49-F238E27FC236}">
              <a16:creationId xmlns:a16="http://schemas.microsoft.com/office/drawing/2014/main" xmlns="" id="{00000000-0008-0000-2100-00005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9" name="216 CuadroTexto">
          <a:extLst>
            <a:ext uri="{FF2B5EF4-FFF2-40B4-BE49-F238E27FC236}">
              <a16:creationId xmlns:a16="http://schemas.microsoft.com/office/drawing/2014/main" xmlns="" id="{00000000-0008-0000-2100-00005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0" name="217 CuadroTexto">
          <a:extLst>
            <a:ext uri="{FF2B5EF4-FFF2-40B4-BE49-F238E27FC236}">
              <a16:creationId xmlns:a16="http://schemas.microsoft.com/office/drawing/2014/main" xmlns="" id="{00000000-0008-0000-2100-00005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1" name="218 CuadroTexto">
          <a:extLst>
            <a:ext uri="{FF2B5EF4-FFF2-40B4-BE49-F238E27FC236}">
              <a16:creationId xmlns:a16="http://schemas.microsoft.com/office/drawing/2014/main" xmlns="" id="{00000000-0008-0000-2100-00005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2" name="219 CuadroTexto">
          <a:extLst>
            <a:ext uri="{FF2B5EF4-FFF2-40B4-BE49-F238E27FC236}">
              <a16:creationId xmlns:a16="http://schemas.microsoft.com/office/drawing/2014/main" xmlns="" id="{00000000-0008-0000-2100-00005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3" name="220 CuadroTexto">
          <a:extLst>
            <a:ext uri="{FF2B5EF4-FFF2-40B4-BE49-F238E27FC236}">
              <a16:creationId xmlns:a16="http://schemas.microsoft.com/office/drawing/2014/main" xmlns="" id="{00000000-0008-0000-2100-00005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4" name="221 CuadroTexto">
          <a:extLst>
            <a:ext uri="{FF2B5EF4-FFF2-40B4-BE49-F238E27FC236}">
              <a16:creationId xmlns:a16="http://schemas.microsoft.com/office/drawing/2014/main" xmlns="" id="{00000000-0008-0000-2100-00005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5" name="222 CuadroTexto">
          <a:extLst>
            <a:ext uri="{FF2B5EF4-FFF2-40B4-BE49-F238E27FC236}">
              <a16:creationId xmlns:a16="http://schemas.microsoft.com/office/drawing/2014/main" xmlns="" id="{00000000-0008-0000-2100-00005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6" name="223 CuadroTexto">
          <a:extLst>
            <a:ext uri="{FF2B5EF4-FFF2-40B4-BE49-F238E27FC236}">
              <a16:creationId xmlns:a16="http://schemas.microsoft.com/office/drawing/2014/main" xmlns="" id="{00000000-0008-0000-2100-00005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7" name="224 CuadroTexto">
          <a:extLst>
            <a:ext uri="{FF2B5EF4-FFF2-40B4-BE49-F238E27FC236}">
              <a16:creationId xmlns:a16="http://schemas.microsoft.com/office/drawing/2014/main" xmlns="" id="{00000000-0008-0000-2100-00005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8" name="225 CuadroTexto">
          <a:extLst>
            <a:ext uri="{FF2B5EF4-FFF2-40B4-BE49-F238E27FC236}">
              <a16:creationId xmlns:a16="http://schemas.microsoft.com/office/drawing/2014/main" xmlns="" id="{00000000-0008-0000-2100-00006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9" name="226 CuadroTexto">
          <a:extLst>
            <a:ext uri="{FF2B5EF4-FFF2-40B4-BE49-F238E27FC236}">
              <a16:creationId xmlns:a16="http://schemas.microsoft.com/office/drawing/2014/main" xmlns="" id="{00000000-0008-0000-2100-00006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0" name="227 CuadroTexto">
          <a:extLst>
            <a:ext uri="{FF2B5EF4-FFF2-40B4-BE49-F238E27FC236}">
              <a16:creationId xmlns:a16="http://schemas.microsoft.com/office/drawing/2014/main" xmlns="" id="{00000000-0008-0000-2100-00006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1" name="228 CuadroTexto">
          <a:extLst>
            <a:ext uri="{FF2B5EF4-FFF2-40B4-BE49-F238E27FC236}">
              <a16:creationId xmlns:a16="http://schemas.microsoft.com/office/drawing/2014/main" xmlns="" id="{00000000-0008-0000-2100-00006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2" name="229 CuadroTexto">
          <a:extLst>
            <a:ext uri="{FF2B5EF4-FFF2-40B4-BE49-F238E27FC236}">
              <a16:creationId xmlns:a16="http://schemas.microsoft.com/office/drawing/2014/main" xmlns="" id="{00000000-0008-0000-2100-00006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3" name="230 CuadroTexto">
          <a:extLst>
            <a:ext uri="{FF2B5EF4-FFF2-40B4-BE49-F238E27FC236}">
              <a16:creationId xmlns:a16="http://schemas.microsoft.com/office/drawing/2014/main" xmlns="" id="{00000000-0008-0000-2100-00006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4" name="231 CuadroTexto">
          <a:extLst>
            <a:ext uri="{FF2B5EF4-FFF2-40B4-BE49-F238E27FC236}">
              <a16:creationId xmlns:a16="http://schemas.microsoft.com/office/drawing/2014/main" xmlns="" id="{00000000-0008-0000-2100-00006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5" name="232 CuadroTexto">
          <a:extLst>
            <a:ext uri="{FF2B5EF4-FFF2-40B4-BE49-F238E27FC236}">
              <a16:creationId xmlns:a16="http://schemas.microsoft.com/office/drawing/2014/main" xmlns="" id="{00000000-0008-0000-2100-00006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6" name="233 CuadroTexto">
          <a:extLst>
            <a:ext uri="{FF2B5EF4-FFF2-40B4-BE49-F238E27FC236}">
              <a16:creationId xmlns:a16="http://schemas.microsoft.com/office/drawing/2014/main" xmlns="" id="{00000000-0008-0000-2100-00006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7" name="234 CuadroTexto">
          <a:extLst>
            <a:ext uri="{FF2B5EF4-FFF2-40B4-BE49-F238E27FC236}">
              <a16:creationId xmlns:a16="http://schemas.microsoft.com/office/drawing/2014/main" xmlns="" id="{00000000-0008-0000-2100-00006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8" name="235 CuadroTexto">
          <a:extLst>
            <a:ext uri="{FF2B5EF4-FFF2-40B4-BE49-F238E27FC236}">
              <a16:creationId xmlns:a16="http://schemas.microsoft.com/office/drawing/2014/main" xmlns="" id="{00000000-0008-0000-2100-00006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9" name="236 CuadroTexto">
          <a:extLst>
            <a:ext uri="{FF2B5EF4-FFF2-40B4-BE49-F238E27FC236}">
              <a16:creationId xmlns:a16="http://schemas.microsoft.com/office/drawing/2014/main" xmlns="" id="{00000000-0008-0000-2100-00006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0" name="237 CuadroTexto">
          <a:extLst>
            <a:ext uri="{FF2B5EF4-FFF2-40B4-BE49-F238E27FC236}">
              <a16:creationId xmlns:a16="http://schemas.microsoft.com/office/drawing/2014/main" xmlns="" id="{00000000-0008-0000-2100-00006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1" name="238 CuadroTexto">
          <a:extLst>
            <a:ext uri="{FF2B5EF4-FFF2-40B4-BE49-F238E27FC236}">
              <a16:creationId xmlns:a16="http://schemas.microsoft.com/office/drawing/2014/main" xmlns="" id="{00000000-0008-0000-2100-00006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2" name="239 CuadroTexto">
          <a:extLst>
            <a:ext uri="{FF2B5EF4-FFF2-40B4-BE49-F238E27FC236}">
              <a16:creationId xmlns:a16="http://schemas.microsoft.com/office/drawing/2014/main" xmlns="" id="{00000000-0008-0000-2100-00006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3" name="240 CuadroTexto">
          <a:extLst>
            <a:ext uri="{FF2B5EF4-FFF2-40B4-BE49-F238E27FC236}">
              <a16:creationId xmlns:a16="http://schemas.microsoft.com/office/drawing/2014/main" xmlns="" id="{00000000-0008-0000-2100-00006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4" name="241 CuadroTexto">
          <a:extLst>
            <a:ext uri="{FF2B5EF4-FFF2-40B4-BE49-F238E27FC236}">
              <a16:creationId xmlns:a16="http://schemas.microsoft.com/office/drawing/2014/main" xmlns="" id="{00000000-0008-0000-2100-00007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5" name="242 CuadroTexto">
          <a:extLst>
            <a:ext uri="{FF2B5EF4-FFF2-40B4-BE49-F238E27FC236}">
              <a16:creationId xmlns:a16="http://schemas.microsoft.com/office/drawing/2014/main" xmlns="" id="{00000000-0008-0000-2100-00007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6" name="243 CuadroTexto">
          <a:extLst>
            <a:ext uri="{FF2B5EF4-FFF2-40B4-BE49-F238E27FC236}">
              <a16:creationId xmlns:a16="http://schemas.microsoft.com/office/drawing/2014/main" xmlns="" id="{00000000-0008-0000-2100-00007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7" name="244 CuadroTexto">
          <a:extLst>
            <a:ext uri="{FF2B5EF4-FFF2-40B4-BE49-F238E27FC236}">
              <a16:creationId xmlns:a16="http://schemas.microsoft.com/office/drawing/2014/main" xmlns="" id="{00000000-0008-0000-2100-00007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8" name="245 CuadroTexto">
          <a:extLst>
            <a:ext uri="{FF2B5EF4-FFF2-40B4-BE49-F238E27FC236}">
              <a16:creationId xmlns:a16="http://schemas.microsoft.com/office/drawing/2014/main" xmlns="" id="{00000000-0008-0000-2100-00007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9" name="246 CuadroTexto">
          <a:extLst>
            <a:ext uri="{FF2B5EF4-FFF2-40B4-BE49-F238E27FC236}">
              <a16:creationId xmlns:a16="http://schemas.microsoft.com/office/drawing/2014/main" xmlns="" id="{00000000-0008-0000-2100-00007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0" name="247 CuadroTexto">
          <a:extLst>
            <a:ext uri="{FF2B5EF4-FFF2-40B4-BE49-F238E27FC236}">
              <a16:creationId xmlns:a16="http://schemas.microsoft.com/office/drawing/2014/main" xmlns="" id="{00000000-0008-0000-2100-00007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1" name="248 CuadroTexto">
          <a:extLst>
            <a:ext uri="{FF2B5EF4-FFF2-40B4-BE49-F238E27FC236}">
              <a16:creationId xmlns:a16="http://schemas.microsoft.com/office/drawing/2014/main" xmlns="" id="{00000000-0008-0000-2100-00007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2" name="249 CuadroTexto">
          <a:extLst>
            <a:ext uri="{FF2B5EF4-FFF2-40B4-BE49-F238E27FC236}">
              <a16:creationId xmlns:a16="http://schemas.microsoft.com/office/drawing/2014/main" xmlns="" id="{00000000-0008-0000-2100-00007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3" name="250 CuadroTexto">
          <a:extLst>
            <a:ext uri="{FF2B5EF4-FFF2-40B4-BE49-F238E27FC236}">
              <a16:creationId xmlns:a16="http://schemas.microsoft.com/office/drawing/2014/main" xmlns="" id="{00000000-0008-0000-2100-00007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4" name="251 CuadroTexto">
          <a:extLst>
            <a:ext uri="{FF2B5EF4-FFF2-40B4-BE49-F238E27FC236}">
              <a16:creationId xmlns:a16="http://schemas.microsoft.com/office/drawing/2014/main" xmlns="" id="{00000000-0008-0000-2100-00007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5" name="252 CuadroTexto">
          <a:extLst>
            <a:ext uri="{FF2B5EF4-FFF2-40B4-BE49-F238E27FC236}">
              <a16:creationId xmlns:a16="http://schemas.microsoft.com/office/drawing/2014/main" xmlns="" id="{00000000-0008-0000-2100-00007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6" name="253 CuadroTexto">
          <a:extLst>
            <a:ext uri="{FF2B5EF4-FFF2-40B4-BE49-F238E27FC236}">
              <a16:creationId xmlns:a16="http://schemas.microsoft.com/office/drawing/2014/main" xmlns="" id="{00000000-0008-0000-2100-00007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7" name="254 CuadroTexto">
          <a:extLst>
            <a:ext uri="{FF2B5EF4-FFF2-40B4-BE49-F238E27FC236}">
              <a16:creationId xmlns:a16="http://schemas.microsoft.com/office/drawing/2014/main" xmlns="" id="{00000000-0008-0000-2100-00007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8" name="255 CuadroTexto">
          <a:extLst>
            <a:ext uri="{FF2B5EF4-FFF2-40B4-BE49-F238E27FC236}">
              <a16:creationId xmlns:a16="http://schemas.microsoft.com/office/drawing/2014/main" xmlns="" id="{00000000-0008-0000-2100-00007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9" name="256 CuadroTexto">
          <a:extLst>
            <a:ext uri="{FF2B5EF4-FFF2-40B4-BE49-F238E27FC236}">
              <a16:creationId xmlns:a16="http://schemas.microsoft.com/office/drawing/2014/main" xmlns="" id="{00000000-0008-0000-2100-00007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0" name="257 CuadroTexto">
          <a:extLst>
            <a:ext uri="{FF2B5EF4-FFF2-40B4-BE49-F238E27FC236}">
              <a16:creationId xmlns:a16="http://schemas.microsoft.com/office/drawing/2014/main" xmlns="" id="{00000000-0008-0000-2100-00008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1" name="258 CuadroTexto">
          <a:extLst>
            <a:ext uri="{FF2B5EF4-FFF2-40B4-BE49-F238E27FC236}">
              <a16:creationId xmlns:a16="http://schemas.microsoft.com/office/drawing/2014/main" xmlns="" id="{00000000-0008-0000-2100-00008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2" name="259 CuadroTexto">
          <a:extLst>
            <a:ext uri="{FF2B5EF4-FFF2-40B4-BE49-F238E27FC236}">
              <a16:creationId xmlns:a16="http://schemas.microsoft.com/office/drawing/2014/main" xmlns="" id="{00000000-0008-0000-2100-00008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3" name="260 CuadroTexto">
          <a:extLst>
            <a:ext uri="{FF2B5EF4-FFF2-40B4-BE49-F238E27FC236}">
              <a16:creationId xmlns:a16="http://schemas.microsoft.com/office/drawing/2014/main" xmlns="" id="{00000000-0008-0000-2100-00008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4" name="261 CuadroTexto">
          <a:extLst>
            <a:ext uri="{FF2B5EF4-FFF2-40B4-BE49-F238E27FC236}">
              <a16:creationId xmlns:a16="http://schemas.microsoft.com/office/drawing/2014/main" xmlns="" id="{00000000-0008-0000-2100-00008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5" name="262 CuadroTexto">
          <a:extLst>
            <a:ext uri="{FF2B5EF4-FFF2-40B4-BE49-F238E27FC236}">
              <a16:creationId xmlns:a16="http://schemas.microsoft.com/office/drawing/2014/main" xmlns="" id="{00000000-0008-0000-2100-00008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6" name="263 CuadroTexto">
          <a:extLst>
            <a:ext uri="{FF2B5EF4-FFF2-40B4-BE49-F238E27FC236}">
              <a16:creationId xmlns:a16="http://schemas.microsoft.com/office/drawing/2014/main" xmlns="" id="{00000000-0008-0000-2100-00008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7" name="264 CuadroTexto">
          <a:extLst>
            <a:ext uri="{FF2B5EF4-FFF2-40B4-BE49-F238E27FC236}">
              <a16:creationId xmlns:a16="http://schemas.microsoft.com/office/drawing/2014/main" xmlns="" id="{00000000-0008-0000-2100-00008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8" name="265 CuadroTexto">
          <a:extLst>
            <a:ext uri="{FF2B5EF4-FFF2-40B4-BE49-F238E27FC236}">
              <a16:creationId xmlns:a16="http://schemas.microsoft.com/office/drawing/2014/main" xmlns="" id="{00000000-0008-0000-2100-00008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9" name="266 CuadroTexto">
          <a:extLst>
            <a:ext uri="{FF2B5EF4-FFF2-40B4-BE49-F238E27FC236}">
              <a16:creationId xmlns:a16="http://schemas.microsoft.com/office/drawing/2014/main" xmlns="" id="{00000000-0008-0000-2100-00008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0" name="267 CuadroTexto">
          <a:extLst>
            <a:ext uri="{FF2B5EF4-FFF2-40B4-BE49-F238E27FC236}">
              <a16:creationId xmlns:a16="http://schemas.microsoft.com/office/drawing/2014/main" xmlns="" id="{00000000-0008-0000-2100-00008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1" name="268 CuadroTexto">
          <a:extLst>
            <a:ext uri="{FF2B5EF4-FFF2-40B4-BE49-F238E27FC236}">
              <a16:creationId xmlns:a16="http://schemas.microsoft.com/office/drawing/2014/main" xmlns="" id="{00000000-0008-0000-2100-00008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2" name="269 CuadroTexto">
          <a:extLst>
            <a:ext uri="{FF2B5EF4-FFF2-40B4-BE49-F238E27FC236}">
              <a16:creationId xmlns:a16="http://schemas.microsoft.com/office/drawing/2014/main" xmlns="" id="{00000000-0008-0000-2100-00008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3" name="270 CuadroTexto">
          <a:extLst>
            <a:ext uri="{FF2B5EF4-FFF2-40B4-BE49-F238E27FC236}">
              <a16:creationId xmlns:a16="http://schemas.microsoft.com/office/drawing/2014/main" xmlns="" id="{00000000-0008-0000-2100-00008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4" name="271 CuadroTexto">
          <a:extLst>
            <a:ext uri="{FF2B5EF4-FFF2-40B4-BE49-F238E27FC236}">
              <a16:creationId xmlns:a16="http://schemas.microsoft.com/office/drawing/2014/main" xmlns="" id="{00000000-0008-0000-2100-00008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5" name="272 CuadroTexto">
          <a:extLst>
            <a:ext uri="{FF2B5EF4-FFF2-40B4-BE49-F238E27FC236}">
              <a16:creationId xmlns:a16="http://schemas.microsoft.com/office/drawing/2014/main" xmlns="" id="{00000000-0008-0000-2100-00008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6" name="273 CuadroTexto">
          <a:extLst>
            <a:ext uri="{FF2B5EF4-FFF2-40B4-BE49-F238E27FC236}">
              <a16:creationId xmlns:a16="http://schemas.microsoft.com/office/drawing/2014/main" xmlns="" id="{00000000-0008-0000-2100-00009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7" name="274 CuadroTexto">
          <a:extLst>
            <a:ext uri="{FF2B5EF4-FFF2-40B4-BE49-F238E27FC236}">
              <a16:creationId xmlns:a16="http://schemas.microsoft.com/office/drawing/2014/main" xmlns="" id="{00000000-0008-0000-2100-00009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8" name="275 CuadroTexto">
          <a:extLst>
            <a:ext uri="{FF2B5EF4-FFF2-40B4-BE49-F238E27FC236}">
              <a16:creationId xmlns:a16="http://schemas.microsoft.com/office/drawing/2014/main" xmlns="" id="{00000000-0008-0000-2100-00009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9" name="276 CuadroTexto">
          <a:extLst>
            <a:ext uri="{FF2B5EF4-FFF2-40B4-BE49-F238E27FC236}">
              <a16:creationId xmlns:a16="http://schemas.microsoft.com/office/drawing/2014/main" xmlns="" id="{00000000-0008-0000-2100-00009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0" name="277 CuadroTexto">
          <a:extLst>
            <a:ext uri="{FF2B5EF4-FFF2-40B4-BE49-F238E27FC236}">
              <a16:creationId xmlns:a16="http://schemas.microsoft.com/office/drawing/2014/main" xmlns="" id="{00000000-0008-0000-2100-00009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1" name="278 CuadroTexto">
          <a:extLst>
            <a:ext uri="{FF2B5EF4-FFF2-40B4-BE49-F238E27FC236}">
              <a16:creationId xmlns:a16="http://schemas.microsoft.com/office/drawing/2014/main" xmlns="" id="{00000000-0008-0000-2100-00009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2" name="279 CuadroTexto">
          <a:extLst>
            <a:ext uri="{FF2B5EF4-FFF2-40B4-BE49-F238E27FC236}">
              <a16:creationId xmlns:a16="http://schemas.microsoft.com/office/drawing/2014/main" xmlns="" id="{00000000-0008-0000-2100-00009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3" name="280 CuadroTexto">
          <a:extLst>
            <a:ext uri="{FF2B5EF4-FFF2-40B4-BE49-F238E27FC236}">
              <a16:creationId xmlns:a16="http://schemas.microsoft.com/office/drawing/2014/main" xmlns="" id="{00000000-0008-0000-2100-00009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4" name="281 CuadroTexto">
          <a:extLst>
            <a:ext uri="{FF2B5EF4-FFF2-40B4-BE49-F238E27FC236}">
              <a16:creationId xmlns:a16="http://schemas.microsoft.com/office/drawing/2014/main" xmlns="" id="{00000000-0008-0000-2100-00009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5" name="282 CuadroTexto">
          <a:extLst>
            <a:ext uri="{FF2B5EF4-FFF2-40B4-BE49-F238E27FC236}">
              <a16:creationId xmlns:a16="http://schemas.microsoft.com/office/drawing/2014/main" xmlns="" id="{00000000-0008-0000-2100-00009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6" name="283 CuadroTexto">
          <a:extLst>
            <a:ext uri="{FF2B5EF4-FFF2-40B4-BE49-F238E27FC236}">
              <a16:creationId xmlns:a16="http://schemas.microsoft.com/office/drawing/2014/main" xmlns="" id="{00000000-0008-0000-2100-00009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7" name="284 CuadroTexto">
          <a:extLst>
            <a:ext uri="{FF2B5EF4-FFF2-40B4-BE49-F238E27FC236}">
              <a16:creationId xmlns:a16="http://schemas.microsoft.com/office/drawing/2014/main" xmlns="" id="{00000000-0008-0000-2100-00009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8" name="285 CuadroTexto">
          <a:extLst>
            <a:ext uri="{FF2B5EF4-FFF2-40B4-BE49-F238E27FC236}">
              <a16:creationId xmlns:a16="http://schemas.microsoft.com/office/drawing/2014/main" xmlns="" id="{00000000-0008-0000-2100-00009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9" name="286 CuadroTexto">
          <a:extLst>
            <a:ext uri="{FF2B5EF4-FFF2-40B4-BE49-F238E27FC236}">
              <a16:creationId xmlns:a16="http://schemas.microsoft.com/office/drawing/2014/main" xmlns="" id="{00000000-0008-0000-2100-00009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0" name="287 CuadroTexto">
          <a:extLst>
            <a:ext uri="{FF2B5EF4-FFF2-40B4-BE49-F238E27FC236}">
              <a16:creationId xmlns:a16="http://schemas.microsoft.com/office/drawing/2014/main" xmlns="" id="{00000000-0008-0000-2100-00009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1" name="288 CuadroTexto">
          <a:extLst>
            <a:ext uri="{FF2B5EF4-FFF2-40B4-BE49-F238E27FC236}">
              <a16:creationId xmlns:a16="http://schemas.microsoft.com/office/drawing/2014/main" xmlns="" id="{00000000-0008-0000-2100-00009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2" name="289 CuadroTexto">
          <a:extLst>
            <a:ext uri="{FF2B5EF4-FFF2-40B4-BE49-F238E27FC236}">
              <a16:creationId xmlns:a16="http://schemas.microsoft.com/office/drawing/2014/main" xmlns="" id="{00000000-0008-0000-2100-0000A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3" name="290 CuadroTexto">
          <a:extLst>
            <a:ext uri="{FF2B5EF4-FFF2-40B4-BE49-F238E27FC236}">
              <a16:creationId xmlns:a16="http://schemas.microsoft.com/office/drawing/2014/main" xmlns="" id="{00000000-0008-0000-2100-0000A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4" name="291 CuadroTexto">
          <a:extLst>
            <a:ext uri="{FF2B5EF4-FFF2-40B4-BE49-F238E27FC236}">
              <a16:creationId xmlns:a16="http://schemas.microsoft.com/office/drawing/2014/main" xmlns="" id="{00000000-0008-0000-2100-0000A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5" name="292 CuadroTexto">
          <a:extLst>
            <a:ext uri="{FF2B5EF4-FFF2-40B4-BE49-F238E27FC236}">
              <a16:creationId xmlns:a16="http://schemas.microsoft.com/office/drawing/2014/main" xmlns="" id="{00000000-0008-0000-2100-0000A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6" name="293 CuadroTexto">
          <a:extLst>
            <a:ext uri="{FF2B5EF4-FFF2-40B4-BE49-F238E27FC236}">
              <a16:creationId xmlns:a16="http://schemas.microsoft.com/office/drawing/2014/main" xmlns="" id="{00000000-0008-0000-2100-0000A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7" name="294 CuadroTexto">
          <a:extLst>
            <a:ext uri="{FF2B5EF4-FFF2-40B4-BE49-F238E27FC236}">
              <a16:creationId xmlns:a16="http://schemas.microsoft.com/office/drawing/2014/main" xmlns="" id="{00000000-0008-0000-2100-0000A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8" name="295 CuadroTexto">
          <a:extLst>
            <a:ext uri="{FF2B5EF4-FFF2-40B4-BE49-F238E27FC236}">
              <a16:creationId xmlns:a16="http://schemas.microsoft.com/office/drawing/2014/main" xmlns="" id="{00000000-0008-0000-2100-0000A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9" name="296 CuadroTexto">
          <a:extLst>
            <a:ext uri="{FF2B5EF4-FFF2-40B4-BE49-F238E27FC236}">
              <a16:creationId xmlns:a16="http://schemas.microsoft.com/office/drawing/2014/main" xmlns="" id="{00000000-0008-0000-2100-0000A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0" name="17 CuadroTexto">
          <a:extLst>
            <a:ext uri="{FF2B5EF4-FFF2-40B4-BE49-F238E27FC236}">
              <a16:creationId xmlns:a16="http://schemas.microsoft.com/office/drawing/2014/main" xmlns="" id="{00000000-0008-0000-2100-0000A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1" name="90 CuadroTexto">
          <a:extLst>
            <a:ext uri="{FF2B5EF4-FFF2-40B4-BE49-F238E27FC236}">
              <a16:creationId xmlns:a16="http://schemas.microsoft.com/office/drawing/2014/main" xmlns="" id="{00000000-0008-0000-2100-0000A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2" name="91 CuadroTexto">
          <a:extLst>
            <a:ext uri="{FF2B5EF4-FFF2-40B4-BE49-F238E27FC236}">
              <a16:creationId xmlns:a16="http://schemas.microsoft.com/office/drawing/2014/main" xmlns="" id="{00000000-0008-0000-2100-0000A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3" name="92 CuadroTexto">
          <a:extLst>
            <a:ext uri="{FF2B5EF4-FFF2-40B4-BE49-F238E27FC236}">
              <a16:creationId xmlns:a16="http://schemas.microsoft.com/office/drawing/2014/main" xmlns="" id="{00000000-0008-0000-2100-0000A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4" name="93 CuadroTexto">
          <a:extLst>
            <a:ext uri="{FF2B5EF4-FFF2-40B4-BE49-F238E27FC236}">
              <a16:creationId xmlns:a16="http://schemas.microsoft.com/office/drawing/2014/main" xmlns="" id="{00000000-0008-0000-2100-0000A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5" name="94 CuadroTexto">
          <a:extLst>
            <a:ext uri="{FF2B5EF4-FFF2-40B4-BE49-F238E27FC236}">
              <a16:creationId xmlns:a16="http://schemas.microsoft.com/office/drawing/2014/main" xmlns="" id="{00000000-0008-0000-2100-0000A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6" name="95 CuadroTexto">
          <a:extLst>
            <a:ext uri="{FF2B5EF4-FFF2-40B4-BE49-F238E27FC236}">
              <a16:creationId xmlns:a16="http://schemas.microsoft.com/office/drawing/2014/main" xmlns="" id="{00000000-0008-0000-2100-0000A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7" name="96 CuadroTexto">
          <a:extLst>
            <a:ext uri="{FF2B5EF4-FFF2-40B4-BE49-F238E27FC236}">
              <a16:creationId xmlns:a16="http://schemas.microsoft.com/office/drawing/2014/main" xmlns="" id="{00000000-0008-0000-2100-0000A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8" name="97 CuadroTexto">
          <a:extLst>
            <a:ext uri="{FF2B5EF4-FFF2-40B4-BE49-F238E27FC236}">
              <a16:creationId xmlns:a16="http://schemas.microsoft.com/office/drawing/2014/main" xmlns="" id="{00000000-0008-0000-2100-0000B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9" name="98 CuadroTexto">
          <a:extLst>
            <a:ext uri="{FF2B5EF4-FFF2-40B4-BE49-F238E27FC236}">
              <a16:creationId xmlns:a16="http://schemas.microsoft.com/office/drawing/2014/main" xmlns="" id="{00000000-0008-0000-2100-0000B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0" name="99 CuadroTexto">
          <a:extLst>
            <a:ext uri="{FF2B5EF4-FFF2-40B4-BE49-F238E27FC236}">
              <a16:creationId xmlns:a16="http://schemas.microsoft.com/office/drawing/2014/main" xmlns="" id="{00000000-0008-0000-2100-0000B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1" name="100 CuadroTexto">
          <a:extLst>
            <a:ext uri="{FF2B5EF4-FFF2-40B4-BE49-F238E27FC236}">
              <a16:creationId xmlns:a16="http://schemas.microsoft.com/office/drawing/2014/main" xmlns="" id="{00000000-0008-0000-2100-0000B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2" name="101 CuadroTexto">
          <a:extLst>
            <a:ext uri="{FF2B5EF4-FFF2-40B4-BE49-F238E27FC236}">
              <a16:creationId xmlns:a16="http://schemas.microsoft.com/office/drawing/2014/main" xmlns="" id="{00000000-0008-0000-2100-0000B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3" name="118 CuadroTexto">
          <a:extLst>
            <a:ext uri="{FF2B5EF4-FFF2-40B4-BE49-F238E27FC236}">
              <a16:creationId xmlns:a16="http://schemas.microsoft.com/office/drawing/2014/main" xmlns="" id="{00000000-0008-0000-2100-0000B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4" name="119 CuadroTexto">
          <a:extLst>
            <a:ext uri="{FF2B5EF4-FFF2-40B4-BE49-F238E27FC236}">
              <a16:creationId xmlns:a16="http://schemas.microsoft.com/office/drawing/2014/main" xmlns="" id="{00000000-0008-0000-2100-0000B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5" name="120 CuadroTexto">
          <a:extLst>
            <a:ext uri="{FF2B5EF4-FFF2-40B4-BE49-F238E27FC236}">
              <a16:creationId xmlns:a16="http://schemas.microsoft.com/office/drawing/2014/main" xmlns="" id="{00000000-0008-0000-2100-0000B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6" name="121 CuadroTexto">
          <a:extLst>
            <a:ext uri="{FF2B5EF4-FFF2-40B4-BE49-F238E27FC236}">
              <a16:creationId xmlns:a16="http://schemas.microsoft.com/office/drawing/2014/main" xmlns="" id="{00000000-0008-0000-2100-0000B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7" name="122 CuadroTexto">
          <a:extLst>
            <a:ext uri="{FF2B5EF4-FFF2-40B4-BE49-F238E27FC236}">
              <a16:creationId xmlns:a16="http://schemas.microsoft.com/office/drawing/2014/main" xmlns="" id="{00000000-0008-0000-2100-0000B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8" name="123 CuadroTexto">
          <a:extLst>
            <a:ext uri="{FF2B5EF4-FFF2-40B4-BE49-F238E27FC236}">
              <a16:creationId xmlns:a16="http://schemas.microsoft.com/office/drawing/2014/main" xmlns="" id="{00000000-0008-0000-2100-0000B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9" name="124 CuadroTexto">
          <a:extLst>
            <a:ext uri="{FF2B5EF4-FFF2-40B4-BE49-F238E27FC236}">
              <a16:creationId xmlns:a16="http://schemas.microsoft.com/office/drawing/2014/main" xmlns="" id="{00000000-0008-0000-2100-0000B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0" name="125 CuadroTexto">
          <a:extLst>
            <a:ext uri="{FF2B5EF4-FFF2-40B4-BE49-F238E27FC236}">
              <a16:creationId xmlns:a16="http://schemas.microsoft.com/office/drawing/2014/main" xmlns="" id="{00000000-0008-0000-2100-0000B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1" name="143 CuadroTexto">
          <a:extLst>
            <a:ext uri="{FF2B5EF4-FFF2-40B4-BE49-F238E27FC236}">
              <a16:creationId xmlns:a16="http://schemas.microsoft.com/office/drawing/2014/main" xmlns="" id="{00000000-0008-0000-2100-0000B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2" name="144 CuadroTexto">
          <a:extLst>
            <a:ext uri="{FF2B5EF4-FFF2-40B4-BE49-F238E27FC236}">
              <a16:creationId xmlns:a16="http://schemas.microsoft.com/office/drawing/2014/main" xmlns="" id="{00000000-0008-0000-2100-0000B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3" name="145 CuadroTexto">
          <a:extLst>
            <a:ext uri="{FF2B5EF4-FFF2-40B4-BE49-F238E27FC236}">
              <a16:creationId xmlns:a16="http://schemas.microsoft.com/office/drawing/2014/main" xmlns="" id="{00000000-0008-0000-2100-0000B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4" name="146 CuadroTexto">
          <a:extLst>
            <a:ext uri="{FF2B5EF4-FFF2-40B4-BE49-F238E27FC236}">
              <a16:creationId xmlns:a16="http://schemas.microsoft.com/office/drawing/2014/main" xmlns="" id="{00000000-0008-0000-2100-0000C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5" name="147 CuadroTexto">
          <a:extLst>
            <a:ext uri="{FF2B5EF4-FFF2-40B4-BE49-F238E27FC236}">
              <a16:creationId xmlns:a16="http://schemas.microsoft.com/office/drawing/2014/main" xmlns="" id="{00000000-0008-0000-2100-0000C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6" name="148 CuadroTexto">
          <a:extLst>
            <a:ext uri="{FF2B5EF4-FFF2-40B4-BE49-F238E27FC236}">
              <a16:creationId xmlns:a16="http://schemas.microsoft.com/office/drawing/2014/main" xmlns="" id="{00000000-0008-0000-2100-0000C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7" name="149 CuadroTexto">
          <a:extLst>
            <a:ext uri="{FF2B5EF4-FFF2-40B4-BE49-F238E27FC236}">
              <a16:creationId xmlns:a16="http://schemas.microsoft.com/office/drawing/2014/main" xmlns="" id="{00000000-0008-0000-2100-0000C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8" name="150 CuadroTexto">
          <a:extLst>
            <a:ext uri="{FF2B5EF4-FFF2-40B4-BE49-F238E27FC236}">
              <a16:creationId xmlns:a16="http://schemas.microsoft.com/office/drawing/2014/main" xmlns="" id="{00000000-0008-0000-2100-0000C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9" name="151 CuadroTexto">
          <a:extLst>
            <a:ext uri="{FF2B5EF4-FFF2-40B4-BE49-F238E27FC236}">
              <a16:creationId xmlns:a16="http://schemas.microsoft.com/office/drawing/2014/main" xmlns="" id="{00000000-0008-0000-2100-0000C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0" name="152 CuadroTexto">
          <a:extLst>
            <a:ext uri="{FF2B5EF4-FFF2-40B4-BE49-F238E27FC236}">
              <a16:creationId xmlns:a16="http://schemas.microsoft.com/office/drawing/2014/main" xmlns="" id="{00000000-0008-0000-2100-0000C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1" name="153 CuadroTexto">
          <a:extLst>
            <a:ext uri="{FF2B5EF4-FFF2-40B4-BE49-F238E27FC236}">
              <a16:creationId xmlns:a16="http://schemas.microsoft.com/office/drawing/2014/main" xmlns="" id="{00000000-0008-0000-2100-0000C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2" name="154 CuadroTexto">
          <a:extLst>
            <a:ext uri="{FF2B5EF4-FFF2-40B4-BE49-F238E27FC236}">
              <a16:creationId xmlns:a16="http://schemas.microsoft.com/office/drawing/2014/main" xmlns="" id="{00000000-0008-0000-2100-0000C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3" name="155 CuadroTexto">
          <a:extLst>
            <a:ext uri="{FF2B5EF4-FFF2-40B4-BE49-F238E27FC236}">
              <a16:creationId xmlns:a16="http://schemas.microsoft.com/office/drawing/2014/main" xmlns="" id="{00000000-0008-0000-2100-0000C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4" name="156 CuadroTexto">
          <a:extLst>
            <a:ext uri="{FF2B5EF4-FFF2-40B4-BE49-F238E27FC236}">
              <a16:creationId xmlns:a16="http://schemas.microsoft.com/office/drawing/2014/main" xmlns="" id="{00000000-0008-0000-2100-0000C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5" name="157 CuadroTexto">
          <a:extLst>
            <a:ext uri="{FF2B5EF4-FFF2-40B4-BE49-F238E27FC236}">
              <a16:creationId xmlns:a16="http://schemas.microsoft.com/office/drawing/2014/main" xmlns="" id="{00000000-0008-0000-2100-0000C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6" name="158 CuadroTexto">
          <a:extLst>
            <a:ext uri="{FF2B5EF4-FFF2-40B4-BE49-F238E27FC236}">
              <a16:creationId xmlns:a16="http://schemas.microsoft.com/office/drawing/2014/main" xmlns="" id="{00000000-0008-0000-2100-0000C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7" name="159 CuadroTexto">
          <a:extLst>
            <a:ext uri="{FF2B5EF4-FFF2-40B4-BE49-F238E27FC236}">
              <a16:creationId xmlns:a16="http://schemas.microsoft.com/office/drawing/2014/main" xmlns="" id="{00000000-0008-0000-2100-0000C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8" name="160 CuadroTexto">
          <a:extLst>
            <a:ext uri="{FF2B5EF4-FFF2-40B4-BE49-F238E27FC236}">
              <a16:creationId xmlns:a16="http://schemas.microsoft.com/office/drawing/2014/main" xmlns="" id="{00000000-0008-0000-2100-0000C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9" name="161 CuadroTexto">
          <a:extLst>
            <a:ext uri="{FF2B5EF4-FFF2-40B4-BE49-F238E27FC236}">
              <a16:creationId xmlns:a16="http://schemas.microsoft.com/office/drawing/2014/main" xmlns="" id="{00000000-0008-0000-2100-0000C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0" name="162 CuadroTexto">
          <a:extLst>
            <a:ext uri="{FF2B5EF4-FFF2-40B4-BE49-F238E27FC236}">
              <a16:creationId xmlns:a16="http://schemas.microsoft.com/office/drawing/2014/main" xmlns="" id="{00000000-0008-0000-2100-0000D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1" name="163 CuadroTexto">
          <a:extLst>
            <a:ext uri="{FF2B5EF4-FFF2-40B4-BE49-F238E27FC236}">
              <a16:creationId xmlns:a16="http://schemas.microsoft.com/office/drawing/2014/main" xmlns="" id="{00000000-0008-0000-2100-0000D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2" name="164 CuadroTexto">
          <a:extLst>
            <a:ext uri="{FF2B5EF4-FFF2-40B4-BE49-F238E27FC236}">
              <a16:creationId xmlns:a16="http://schemas.microsoft.com/office/drawing/2014/main" xmlns="" id="{00000000-0008-0000-2100-0000D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3" name="165 CuadroTexto">
          <a:extLst>
            <a:ext uri="{FF2B5EF4-FFF2-40B4-BE49-F238E27FC236}">
              <a16:creationId xmlns:a16="http://schemas.microsoft.com/office/drawing/2014/main" xmlns="" id="{00000000-0008-0000-2100-0000D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4" name="166 CuadroTexto">
          <a:extLst>
            <a:ext uri="{FF2B5EF4-FFF2-40B4-BE49-F238E27FC236}">
              <a16:creationId xmlns:a16="http://schemas.microsoft.com/office/drawing/2014/main" xmlns="" id="{00000000-0008-0000-2100-0000D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5" name="167 CuadroTexto">
          <a:extLst>
            <a:ext uri="{FF2B5EF4-FFF2-40B4-BE49-F238E27FC236}">
              <a16:creationId xmlns:a16="http://schemas.microsoft.com/office/drawing/2014/main" xmlns="" id="{00000000-0008-0000-2100-0000D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6" name="168 CuadroTexto">
          <a:extLst>
            <a:ext uri="{FF2B5EF4-FFF2-40B4-BE49-F238E27FC236}">
              <a16:creationId xmlns:a16="http://schemas.microsoft.com/office/drawing/2014/main" xmlns="" id="{00000000-0008-0000-2100-0000D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7" name="169 CuadroTexto">
          <a:extLst>
            <a:ext uri="{FF2B5EF4-FFF2-40B4-BE49-F238E27FC236}">
              <a16:creationId xmlns:a16="http://schemas.microsoft.com/office/drawing/2014/main" xmlns="" id="{00000000-0008-0000-2100-0000D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8" name="170 CuadroTexto">
          <a:extLst>
            <a:ext uri="{FF2B5EF4-FFF2-40B4-BE49-F238E27FC236}">
              <a16:creationId xmlns:a16="http://schemas.microsoft.com/office/drawing/2014/main" xmlns="" id="{00000000-0008-0000-2100-0000D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9" name="171 CuadroTexto">
          <a:extLst>
            <a:ext uri="{FF2B5EF4-FFF2-40B4-BE49-F238E27FC236}">
              <a16:creationId xmlns:a16="http://schemas.microsoft.com/office/drawing/2014/main" xmlns="" id="{00000000-0008-0000-2100-0000D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0" name="172 CuadroTexto">
          <a:extLst>
            <a:ext uri="{FF2B5EF4-FFF2-40B4-BE49-F238E27FC236}">
              <a16:creationId xmlns:a16="http://schemas.microsoft.com/office/drawing/2014/main" xmlns="" id="{00000000-0008-0000-2100-0000D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1" name="173 CuadroTexto">
          <a:extLst>
            <a:ext uri="{FF2B5EF4-FFF2-40B4-BE49-F238E27FC236}">
              <a16:creationId xmlns:a16="http://schemas.microsoft.com/office/drawing/2014/main" xmlns="" id="{00000000-0008-0000-2100-0000D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2" name="174 CuadroTexto">
          <a:extLst>
            <a:ext uri="{FF2B5EF4-FFF2-40B4-BE49-F238E27FC236}">
              <a16:creationId xmlns:a16="http://schemas.microsoft.com/office/drawing/2014/main" xmlns="" id="{00000000-0008-0000-2100-0000D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3" name="175 CuadroTexto">
          <a:extLst>
            <a:ext uri="{FF2B5EF4-FFF2-40B4-BE49-F238E27FC236}">
              <a16:creationId xmlns:a16="http://schemas.microsoft.com/office/drawing/2014/main" xmlns="" id="{00000000-0008-0000-2100-0000D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4" name="176 CuadroTexto">
          <a:extLst>
            <a:ext uri="{FF2B5EF4-FFF2-40B4-BE49-F238E27FC236}">
              <a16:creationId xmlns:a16="http://schemas.microsoft.com/office/drawing/2014/main" xmlns="" id="{00000000-0008-0000-2100-0000D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5" name="177 CuadroTexto">
          <a:extLst>
            <a:ext uri="{FF2B5EF4-FFF2-40B4-BE49-F238E27FC236}">
              <a16:creationId xmlns:a16="http://schemas.microsoft.com/office/drawing/2014/main" xmlns="" id="{00000000-0008-0000-2100-0000D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6" name="178 CuadroTexto">
          <a:extLst>
            <a:ext uri="{FF2B5EF4-FFF2-40B4-BE49-F238E27FC236}">
              <a16:creationId xmlns:a16="http://schemas.microsoft.com/office/drawing/2014/main" xmlns="" id="{00000000-0008-0000-2100-0000E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7" name="179 CuadroTexto">
          <a:extLst>
            <a:ext uri="{FF2B5EF4-FFF2-40B4-BE49-F238E27FC236}">
              <a16:creationId xmlns:a16="http://schemas.microsoft.com/office/drawing/2014/main" xmlns="" id="{00000000-0008-0000-2100-0000E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8" name="180 CuadroTexto">
          <a:extLst>
            <a:ext uri="{FF2B5EF4-FFF2-40B4-BE49-F238E27FC236}">
              <a16:creationId xmlns:a16="http://schemas.microsoft.com/office/drawing/2014/main" xmlns="" id="{00000000-0008-0000-2100-0000E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9" name="181 CuadroTexto">
          <a:extLst>
            <a:ext uri="{FF2B5EF4-FFF2-40B4-BE49-F238E27FC236}">
              <a16:creationId xmlns:a16="http://schemas.microsoft.com/office/drawing/2014/main" xmlns="" id="{00000000-0008-0000-2100-0000E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0" name="182 CuadroTexto">
          <a:extLst>
            <a:ext uri="{FF2B5EF4-FFF2-40B4-BE49-F238E27FC236}">
              <a16:creationId xmlns:a16="http://schemas.microsoft.com/office/drawing/2014/main" xmlns="" id="{00000000-0008-0000-2100-0000E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1" name="183 CuadroTexto">
          <a:extLst>
            <a:ext uri="{FF2B5EF4-FFF2-40B4-BE49-F238E27FC236}">
              <a16:creationId xmlns:a16="http://schemas.microsoft.com/office/drawing/2014/main" xmlns="" id="{00000000-0008-0000-2100-0000E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2" name="184 CuadroTexto">
          <a:extLst>
            <a:ext uri="{FF2B5EF4-FFF2-40B4-BE49-F238E27FC236}">
              <a16:creationId xmlns:a16="http://schemas.microsoft.com/office/drawing/2014/main" xmlns="" id="{00000000-0008-0000-2100-0000E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3" name="185 CuadroTexto">
          <a:extLst>
            <a:ext uri="{FF2B5EF4-FFF2-40B4-BE49-F238E27FC236}">
              <a16:creationId xmlns:a16="http://schemas.microsoft.com/office/drawing/2014/main" xmlns="" id="{00000000-0008-0000-2100-0000E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4" name="186 CuadroTexto">
          <a:extLst>
            <a:ext uri="{FF2B5EF4-FFF2-40B4-BE49-F238E27FC236}">
              <a16:creationId xmlns:a16="http://schemas.microsoft.com/office/drawing/2014/main" xmlns="" id="{00000000-0008-0000-2100-0000E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5" name="187 CuadroTexto">
          <a:extLst>
            <a:ext uri="{FF2B5EF4-FFF2-40B4-BE49-F238E27FC236}">
              <a16:creationId xmlns:a16="http://schemas.microsoft.com/office/drawing/2014/main" xmlns="" id="{00000000-0008-0000-2100-0000E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6" name="188 CuadroTexto">
          <a:extLst>
            <a:ext uri="{FF2B5EF4-FFF2-40B4-BE49-F238E27FC236}">
              <a16:creationId xmlns:a16="http://schemas.microsoft.com/office/drawing/2014/main" xmlns="" id="{00000000-0008-0000-2100-0000E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7" name="189 CuadroTexto">
          <a:extLst>
            <a:ext uri="{FF2B5EF4-FFF2-40B4-BE49-F238E27FC236}">
              <a16:creationId xmlns:a16="http://schemas.microsoft.com/office/drawing/2014/main" xmlns="" id="{00000000-0008-0000-2100-0000E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8" name="190 CuadroTexto">
          <a:extLst>
            <a:ext uri="{FF2B5EF4-FFF2-40B4-BE49-F238E27FC236}">
              <a16:creationId xmlns:a16="http://schemas.microsoft.com/office/drawing/2014/main" xmlns="" id="{00000000-0008-0000-2100-0000E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9" name="191 CuadroTexto">
          <a:extLst>
            <a:ext uri="{FF2B5EF4-FFF2-40B4-BE49-F238E27FC236}">
              <a16:creationId xmlns:a16="http://schemas.microsoft.com/office/drawing/2014/main" xmlns="" id="{00000000-0008-0000-2100-0000E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0" name="192 CuadroTexto">
          <a:extLst>
            <a:ext uri="{FF2B5EF4-FFF2-40B4-BE49-F238E27FC236}">
              <a16:creationId xmlns:a16="http://schemas.microsoft.com/office/drawing/2014/main" xmlns="" id="{00000000-0008-0000-2100-0000E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1" name="193 CuadroTexto">
          <a:extLst>
            <a:ext uri="{FF2B5EF4-FFF2-40B4-BE49-F238E27FC236}">
              <a16:creationId xmlns:a16="http://schemas.microsoft.com/office/drawing/2014/main" xmlns="" id="{00000000-0008-0000-2100-0000E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2" name="194 CuadroTexto">
          <a:extLst>
            <a:ext uri="{FF2B5EF4-FFF2-40B4-BE49-F238E27FC236}">
              <a16:creationId xmlns:a16="http://schemas.microsoft.com/office/drawing/2014/main" xmlns="" id="{00000000-0008-0000-2100-0000F0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3" name="195 CuadroTexto">
          <a:extLst>
            <a:ext uri="{FF2B5EF4-FFF2-40B4-BE49-F238E27FC236}">
              <a16:creationId xmlns:a16="http://schemas.microsoft.com/office/drawing/2014/main" xmlns="" id="{00000000-0008-0000-2100-0000F1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4" name="196 CuadroTexto">
          <a:extLst>
            <a:ext uri="{FF2B5EF4-FFF2-40B4-BE49-F238E27FC236}">
              <a16:creationId xmlns:a16="http://schemas.microsoft.com/office/drawing/2014/main" xmlns="" id="{00000000-0008-0000-2100-0000F2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5" name="197 CuadroTexto">
          <a:extLst>
            <a:ext uri="{FF2B5EF4-FFF2-40B4-BE49-F238E27FC236}">
              <a16:creationId xmlns:a16="http://schemas.microsoft.com/office/drawing/2014/main" xmlns="" id="{00000000-0008-0000-2100-0000F3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6" name="198 CuadroTexto">
          <a:extLst>
            <a:ext uri="{FF2B5EF4-FFF2-40B4-BE49-F238E27FC236}">
              <a16:creationId xmlns:a16="http://schemas.microsoft.com/office/drawing/2014/main" xmlns="" id="{00000000-0008-0000-2100-0000F4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7" name="199 CuadroTexto">
          <a:extLst>
            <a:ext uri="{FF2B5EF4-FFF2-40B4-BE49-F238E27FC236}">
              <a16:creationId xmlns:a16="http://schemas.microsoft.com/office/drawing/2014/main" xmlns="" id="{00000000-0008-0000-2100-0000F5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8" name="200 CuadroTexto">
          <a:extLst>
            <a:ext uri="{FF2B5EF4-FFF2-40B4-BE49-F238E27FC236}">
              <a16:creationId xmlns:a16="http://schemas.microsoft.com/office/drawing/2014/main" xmlns="" id="{00000000-0008-0000-2100-0000F6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9" name="201 CuadroTexto">
          <a:extLst>
            <a:ext uri="{FF2B5EF4-FFF2-40B4-BE49-F238E27FC236}">
              <a16:creationId xmlns:a16="http://schemas.microsoft.com/office/drawing/2014/main" xmlns="" id="{00000000-0008-0000-2100-0000F7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0" name="202 CuadroTexto">
          <a:extLst>
            <a:ext uri="{FF2B5EF4-FFF2-40B4-BE49-F238E27FC236}">
              <a16:creationId xmlns:a16="http://schemas.microsoft.com/office/drawing/2014/main" xmlns="" id="{00000000-0008-0000-2100-0000F8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1" name="203 CuadroTexto">
          <a:extLst>
            <a:ext uri="{FF2B5EF4-FFF2-40B4-BE49-F238E27FC236}">
              <a16:creationId xmlns:a16="http://schemas.microsoft.com/office/drawing/2014/main" xmlns="" id="{00000000-0008-0000-2100-0000F9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2" name="204 CuadroTexto">
          <a:extLst>
            <a:ext uri="{FF2B5EF4-FFF2-40B4-BE49-F238E27FC236}">
              <a16:creationId xmlns:a16="http://schemas.microsoft.com/office/drawing/2014/main" xmlns="" id="{00000000-0008-0000-2100-0000FA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3" name="205 CuadroTexto">
          <a:extLst>
            <a:ext uri="{FF2B5EF4-FFF2-40B4-BE49-F238E27FC236}">
              <a16:creationId xmlns:a16="http://schemas.microsoft.com/office/drawing/2014/main" xmlns="" id="{00000000-0008-0000-2100-0000FB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4" name="206 CuadroTexto">
          <a:extLst>
            <a:ext uri="{FF2B5EF4-FFF2-40B4-BE49-F238E27FC236}">
              <a16:creationId xmlns:a16="http://schemas.microsoft.com/office/drawing/2014/main" xmlns="" id="{00000000-0008-0000-2100-0000FC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5" name="207 CuadroTexto">
          <a:extLst>
            <a:ext uri="{FF2B5EF4-FFF2-40B4-BE49-F238E27FC236}">
              <a16:creationId xmlns:a16="http://schemas.microsoft.com/office/drawing/2014/main" xmlns="" id="{00000000-0008-0000-2100-0000FD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6" name="208 CuadroTexto">
          <a:extLst>
            <a:ext uri="{FF2B5EF4-FFF2-40B4-BE49-F238E27FC236}">
              <a16:creationId xmlns:a16="http://schemas.microsoft.com/office/drawing/2014/main" xmlns="" id="{00000000-0008-0000-2100-0000FE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7" name="209 CuadroTexto">
          <a:extLst>
            <a:ext uri="{FF2B5EF4-FFF2-40B4-BE49-F238E27FC236}">
              <a16:creationId xmlns:a16="http://schemas.microsoft.com/office/drawing/2014/main" xmlns="" id="{00000000-0008-0000-2100-0000FF11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8" name="210 CuadroTexto">
          <a:extLst>
            <a:ext uri="{FF2B5EF4-FFF2-40B4-BE49-F238E27FC236}">
              <a16:creationId xmlns:a16="http://schemas.microsoft.com/office/drawing/2014/main" xmlns="" id="{00000000-0008-0000-2100-00000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9" name="211 CuadroTexto">
          <a:extLst>
            <a:ext uri="{FF2B5EF4-FFF2-40B4-BE49-F238E27FC236}">
              <a16:creationId xmlns:a16="http://schemas.microsoft.com/office/drawing/2014/main" xmlns="" id="{00000000-0008-0000-2100-00000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0" name="212 CuadroTexto">
          <a:extLst>
            <a:ext uri="{FF2B5EF4-FFF2-40B4-BE49-F238E27FC236}">
              <a16:creationId xmlns:a16="http://schemas.microsoft.com/office/drawing/2014/main" xmlns="" id="{00000000-0008-0000-2100-00000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1" name="213 CuadroTexto">
          <a:extLst>
            <a:ext uri="{FF2B5EF4-FFF2-40B4-BE49-F238E27FC236}">
              <a16:creationId xmlns:a16="http://schemas.microsoft.com/office/drawing/2014/main" xmlns="" id="{00000000-0008-0000-2100-00000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2" name="214 CuadroTexto">
          <a:extLst>
            <a:ext uri="{FF2B5EF4-FFF2-40B4-BE49-F238E27FC236}">
              <a16:creationId xmlns:a16="http://schemas.microsoft.com/office/drawing/2014/main" xmlns="" id="{00000000-0008-0000-2100-00000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3" name="215 CuadroTexto">
          <a:extLst>
            <a:ext uri="{FF2B5EF4-FFF2-40B4-BE49-F238E27FC236}">
              <a16:creationId xmlns:a16="http://schemas.microsoft.com/office/drawing/2014/main" xmlns="" id="{00000000-0008-0000-2100-00000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4" name="216 CuadroTexto">
          <a:extLst>
            <a:ext uri="{FF2B5EF4-FFF2-40B4-BE49-F238E27FC236}">
              <a16:creationId xmlns:a16="http://schemas.microsoft.com/office/drawing/2014/main" xmlns="" id="{00000000-0008-0000-2100-00000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5" name="217 CuadroTexto">
          <a:extLst>
            <a:ext uri="{FF2B5EF4-FFF2-40B4-BE49-F238E27FC236}">
              <a16:creationId xmlns:a16="http://schemas.microsoft.com/office/drawing/2014/main" xmlns="" id="{00000000-0008-0000-2100-00000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6" name="218 CuadroTexto">
          <a:extLst>
            <a:ext uri="{FF2B5EF4-FFF2-40B4-BE49-F238E27FC236}">
              <a16:creationId xmlns:a16="http://schemas.microsoft.com/office/drawing/2014/main" xmlns="" id="{00000000-0008-0000-2100-00000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7" name="219 CuadroTexto">
          <a:extLst>
            <a:ext uri="{FF2B5EF4-FFF2-40B4-BE49-F238E27FC236}">
              <a16:creationId xmlns:a16="http://schemas.microsoft.com/office/drawing/2014/main" xmlns="" id="{00000000-0008-0000-2100-00000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8" name="220 CuadroTexto">
          <a:extLst>
            <a:ext uri="{FF2B5EF4-FFF2-40B4-BE49-F238E27FC236}">
              <a16:creationId xmlns:a16="http://schemas.microsoft.com/office/drawing/2014/main" xmlns="" id="{00000000-0008-0000-2100-00000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9" name="221 CuadroTexto">
          <a:extLst>
            <a:ext uri="{FF2B5EF4-FFF2-40B4-BE49-F238E27FC236}">
              <a16:creationId xmlns:a16="http://schemas.microsoft.com/office/drawing/2014/main" xmlns="" id="{00000000-0008-0000-2100-00000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0" name="222 CuadroTexto">
          <a:extLst>
            <a:ext uri="{FF2B5EF4-FFF2-40B4-BE49-F238E27FC236}">
              <a16:creationId xmlns:a16="http://schemas.microsoft.com/office/drawing/2014/main" xmlns="" id="{00000000-0008-0000-2100-00000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1" name="223 CuadroTexto">
          <a:extLst>
            <a:ext uri="{FF2B5EF4-FFF2-40B4-BE49-F238E27FC236}">
              <a16:creationId xmlns:a16="http://schemas.microsoft.com/office/drawing/2014/main" xmlns="" id="{00000000-0008-0000-2100-00000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2" name="224 CuadroTexto">
          <a:extLst>
            <a:ext uri="{FF2B5EF4-FFF2-40B4-BE49-F238E27FC236}">
              <a16:creationId xmlns:a16="http://schemas.microsoft.com/office/drawing/2014/main" xmlns="" id="{00000000-0008-0000-2100-00000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3" name="225 CuadroTexto">
          <a:extLst>
            <a:ext uri="{FF2B5EF4-FFF2-40B4-BE49-F238E27FC236}">
              <a16:creationId xmlns:a16="http://schemas.microsoft.com/office/drawing/2014/main" xmlns="" id="{00000000-0008-0000-2100-00000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4" name="226 CuadroTexto">
          <a:extLst>
            <a:ext uri="{FF2B5EF4-FFF2-40B4-BE49-F238E27FC236}">
              <a16:creationId xmlns:a16="http://schemas.microsoft.com/office/drawing/2014/main" xmlns="" id="{00000000-0008-0000-2100-00001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5" name="227 CuadroTexto">
          <a:extLst>
            <a:ext uri="{FF2B5EF4-FFF2-40B4-BE49-F238E27FC236}">
              <a16:creationId xmlns:a16="http://schemas.microsoft.com/office/drawing/2014/main" xmlns="" id="{00000000-0008-0000-2100-00001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6" name="228 CuadroTexto">
          <a:extLst>
            <a:ext uri="{FF2B5EF4-FFF2-40B4-BE49-F238E27FC236}">
              <a16:creationId xmlns:a16="http://schemas.microsoft.com/office/drawing/2014/main" xmlns="" id="{00000000-0008-0000-2100-00001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7" name="229 CuadroTexto">
          <a:extLst>
            <a:ext uri="{FF2B5EF4-FFF2-40B4-BE49-F238E27FC236}">
              <a16:creationId xmlns:a16="http://schemas.microsoft.com/office/drawing/2014/main" xmlns="" id="{00000000-0008-0000-2100-00001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8" name="230 CuadroTexto">
          <a:extLst>
            <a:ext uri="{FF2B5EF4-FFF2-40B4-BE49-F238E27FC236}">
              <a16:creationId xmlns:a16="http://schemas.microsoft.com/office/drawing/2014/main" xmlns="" id="{00000000-0008-0000-2100-00001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9" name="231 CuadroTexto">
          <a:extLst>
            <a:ext uri="{FF2B5EF4-FFF2-40B4-BE49-F238E27FC236}">
              <a16:creationId xmlns:a16="http://schemas.microsoft.com/office/drawing/2014/main" xmlns="" id="{00000000-0008-0000-2100-00001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0" name="232 CuadroTexto">
          <a:extLst>
            <a:ext uri="{FF2B5EF4-FFF2-40B4-BE49-F238E27FC236}">
              <a16:creationId xmlns:a16="http://schemas.microsoft.com/office/drawing/2014/main" xmlns="" id="{00000000-0008-0000-2100-00001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1" name="233 CuadroTexto">
          <a:extLst>
            <a:ext uri="{FF2B5EF4-FFF2-40B4-BE49-F238E27FC236}">
              <a16:creationId xmlns:a16="http://schemas.microsoft.com/office/drawing/2014/main" xmlns="" id="{00000000-0008-0000-2100-00001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2" name="234 CuadroTexto">
          <a:extLst>
            <a:ext uri="{FF2B5EF4-FFF2-40B4-BE49-F238E27FC236}">
              <a16:creationId xmlns:a16="http://schemas.microsoft.com/office/drawing/2014/main" xmlns="" id="{00000000-0008-0000-2100-00001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3" name="235 CuadroTexto">
          <a:extLst>
            <a:ext uri="{FF2B5EF4-FFF2-40B4-BE49-F238E27FC236}">
              <a16:creationId xmlns:a16="http://schemas.microsoft.com/office/drawing/2014/main" xmlns="" id="{00000000-0008-0000-2100-00001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4" name="236 CuadroTexto">
          <a:extLst>
            <a:ext uri="{FF2B5EF4-FFF2-40B4-BE49-F238E27FC236}">
              <a16:creationId xmlns:a16="http://schemas.microsoft.com/office/drawing/2014/main" xmlns="" id="{00000000-0008-0000-2100-00001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5" name="237 CuadroTexto">
          <a:extLst>
            <a:ext uri="{FF2B5EF4-FFF2-40B4-BE49-F238E27FC236}">
              <a16:creationId xmlns:a16="http://schemas.microsoft.com/office/drawing/2014/main" xmlns="" id="{00000000-0008-0000-2100-00001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6" name="238 CuadroTexto">
          <a:extLst>
            <a:ext uri="{FF2B5EF4-FFF2-40B4-BE49-F238E27FC236}">
              <a16:creationId xmlns:a16="http://schemas.microsoft.com/office/drawing/2014/main" xmlns="" id="{00000000-0008-0000-2100-00001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7" name="239 CuadroTexto">
          <a:extLst>
            <a:ext uri="{FF2B5EF4-FFF2-40B4-BE49-F238E27FC236}">
              <a16:creationId xmlns:a16="http://schemas.microsoft.com/office/drawing/2014/main" xmlns="" id="{00000000-0008-0000-2100-00001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8" name="240 CuadroTexto">
          <a:extLst>
            <a:ext uri="{FF2B5EF4-FFF2-40B4-BE49-F238E27FC236}">
              <a16:creationId xmlns:a16="http://schemas.microsoft.com/office/drawing/2014/main" xmlns="" id="{00000000-0008-0000-2100-00001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9" name="241 CuadroTexto">
          <a:extLst>
            <a:ext uri="{FF2B5EF4-FFF2-40B4-BE49-F238E27FC236}">
              <a16:creationId xmlns:a16="http://schemas.microsoft.com/office/drawing/2014/main" xmlns="" id="{00000000-0008-0000-2100-00001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0" name="242 CuadroTexto">
          <a:extLst>
            <a:ext uri="{FF2B5EF4-FFF2-40B4-BE49-F238E27FC236}">
              <a16:creationId xmlns:a16="http://schemas.microsoft.com/office/drawing/2014/main" xmlns="" id="{00000000-0008-0000-2100-00002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1" name="243 CuadroTexto">
          <a:extLst>
            <a:ext uri="{FF2B5EF4-FFF2-40B4-BE49-F238E27FC236}">
              <a16:creationId xmlns:a16="http://schemas.microsoft.com/office/drawing/2014/main" xmlns="" id="{00000000-0008-0000-2100-00002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2" name="244 CuadroTexto">
          <a:extLst>
            <a:ext uri="{FF2B5EF4-FFF2-40B4-BE49-F238E27FC236}">
              <a16:creationId xmlns:a16="http://schemas.microsoft.com/office/drawing/2014/main" xmlns="" id="{00000000-0008-0000-2100-00002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3" name="245 CuadroTexto">
          <a:extLst>
            <a:ext uri="{FF2B5EF4-FFF2-40B4-BE49-F238E27FC236}">
              <a16:creationId xmlns:a16="http://schemas.microsoft.com/office/drawing/2014/main" xmlns="" id="{00000000-0008-0000-2100-00002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4" name="246 CuadroTexto">
          <a:extLst>
            <a:ext uri="{FF2B5EF4-FFF2-40B4-BE49-F238E27FC236}">
              <a16:creationId xmlns:a16="http://schemas.microsoft.com/office/drawing/2014/main" xmlns="" id="{00000000-0008-0000-2100-00002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5" name="247 CuadroTexto">
          <a:extLst>
            <a:ext uri="{FF2B5EF4-FFF2-40B4-BE49-F238E27FC236}">
              <a16:creationId xmlns:a16="http://schemas.microsoft.com/office/drawing/2014/main" xmlns="" id="{00000000-0008-0000-2100-00002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6" name="248 CuadroTexto">
          <a:extLst>
            <a:ext uri="{FF2B5EF4-FFF2-40B4-BE49-F238E27FC236}">
              <a16:creationId xmlns:a16="http://schemas.microsoft.com/office/drawing/2014/main" xmlns="" id="{00000000-0008-0000-2100-00002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7" name="249 CuadroTexto">
          <a:extLst>
            <a:ext uri="{FF2B5EF4-FFF2-40B4-BE49-F238E27FC236}">
              <a16:creationId xmlns:a16="http://schemas.microsoft.com/office/drawing/2014/main" xmlns="" id="{00000000-0008-0000-2100-00002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8" name="250 CuadroTexto">
          <a:extLst>
            <a:ext uri="{FF2B5EF4-FFF2-40B4-BE49-F238E27FC236}">
              <a16:creationId xmlns:a16="http://schemas.microsoft.com/office/drawing/2014/main" xmlns="" id="{00000000-0008-0000-2100-00002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9" name="251 CuadroTexto">
          <a:extLst>
            <a:ext uri="{FF2B5EF4-FFF2-40B4-BE49-F238E27FC236}">
              <a16:creationId xmlns:a16="http://schemas.microsoft.com/office/drawing/2014/main" xmlns="" id="{00000000-0008-0000-2100-00002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0" name="252 CuadroTexto">
          <a:extLst>
            <a:ext uri="{FF2B5EF4-FFF2-40B4-BE49-F238E27FC236}">
              <a16:creationId xmlns:a16="http://schemas.microsoft.com/office/drawing/2014/main" xmlns="" id="{00000000-0008-0000-2100-00002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1" name="253 CuadroTexto">
          <a:extLst>
            <a:ext uri="{FF2B5EF4-FFF2-40B4-BE49-F238E27FC236}">
              <a16:creationId xmlns:a16="http://schemas.microsoft.com/office/drawing/2014/main" xmlns="" id="{00000000-0008-0000-2100-00002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2" name="254 CuadroTexto">
          <a:extLst>
            <a:ext uri="{FF2B5EF4-FFF2-40B4-BE49-F238E27FC236}">
              <a16:creationId xmlns:a16="http://schemas.microsoft.com/office/drawing/2014/main" xmlns="" id="{00000000-0008-0000-2100-00002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3" name="255 CuadroTexto">
          <a:extLst>
            <a:ext uri="{FF2B5EF4-FFF2-40B4-BE49-F238E27FC236}">
              <a16:creationId xmlns:a16="http://schemas.microsoft.com/office/drawing/2014/main" xmlns="" id="{00000000-0008-0000-2100-00002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4" name="256 CuadroTexto">
          <a:extLst>
            <a:ext uri="{FF2B5EF4-FFF2-40B4-BE49-F238E27FC236}">
              <a16:creationId xmlns:a16="http://schemas.microsoft.com/office/drawing/2014/main" xmlns="" id="{00000000-0008-0000-2100-00002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5" name="257 CuadroTexto">
          <a:extLst>
            <a:ext uri="{FF2B5EF4-FFF2-40B4-BE49-F238E27FC236}">
              <a16:creationId xmlns:a16="http://schemas.microsoft.com/office/drawing/2014/main" xmlns="" id="{00000000-0008-0000-2100-00002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6" name="258 CuadroTexto">
          <a:extLst>
            <a:ext uri="{FF2B5EF4-FFF2-40B4-BE49-F238E27FC236}">
              <a16:creationId xmlns:a16="http://schemas.microsoft.com/office/drawing/2014/main" xmlns="" id="{00000000-0008-0000-2100-00003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7" name="259 CuadroTexto">
          <a:extLst>
            <a:ext uri="{FF2B5EF4-FFF2-40B4-BE49-F238E27FC236}">
              <a16:creationId xmlns:a16="http://schemas.microsoft.com/office/drawing/2014/main" xmlns="" id="{00000000-0008-0000-2100-00003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8" name="260 CuadroTexto">
          <a:extLst>
            <a:ext uri="{FF2B5EF4-FFF2-40B4-BE49-F238E27FC236}">
              <a16:creationId xmlns:a16="http://schemas.microsoft.com/office/drawing/2014/main" xmlns="" id="{00000000-0008-0000-2100-00003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9" name="261 CuadroTexto">
          <a:extLst>
            <a:ext uri="{FF2B5EF4-FFF2-40B4-BE49-F238E27FC236}">
              <a16:creationId xmlns:a16="http://schemas.microsoft.com/office/drawing/2014/main" xmlns="" id="{00000000-0008-0000-2100-00003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0" name="262 CuadroTexto">
          <a:extLst>
            <a:ext uri="{FF2B5EF4-FFF2-40B4-BE49-F238E27FC236}">
              <a16:creationId xmlns:a16="http://schemas.microsoft.com/office/drawing/2014/main" xmlns="" id="{00000000-0008-0000-2100-00003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1" name="263 CuadroTexto">
          <a:extLst>
            <a:ext uri="{FF2B5EF4-FFF2-40B4-BE49-F238E27FC236}">
              <a16:creationId xmlns:a16="http://schemas.microsoft.com/office/drawing/2014/main" xmlns="" id="{00000000-0008-0000-2100-00003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2" name="264 CuadroTexto">
          <a:extLst>
            <a:ext uri="{FF2B5EF4-FFF2-40B4-BE49-F238E27FC236}">
              <a16:creationId xmlns:a16="http://schemas.microsoft.com/office/drawing/2014/main" xmlns="" id="{00000000-0008-0000-2100-00003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3" name="265 CuadroTexto">
          <a:extLst>
            <a:ext uri="{FF2B5EF4-FFF2-40B4-BE49-F238E27FC236}">
              <a16:creationId xmlns:a16="http://schemas.microsoft.com/office/drawing/2014/main" xmlns="" id="{00000000-0008-0000-2100-00003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4" name="266 CuadroTexto">
          <a:extLst>
            <a:ext uri="{FF2B5EF4-FFF2-40B4-BE49-F238E27FC236}">
              <a16:creationId xmlns:a16="http://schemas.microsoft.com/office/drawing/2014/main" xmlns="" id="{00000000-0008-0000-2100-00003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5" name="267 CuadroTexto">
          <a:extLst>
            <a:ext uri="{FF2B5EF4-FFF2-40B4-BE49-F238E27FC236}">
              <a16:creationId xmlns:a16="http://schemas.microsoft.com/office/drawing/2014/main" xmlns="" id="{00000000-0008-0000-2100-00003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6" name="268 CuadroTexto">
          <a:extLst>
            <a:ext uri="{FF2B5EF4-FFF2-40B4-BE49-F238E27FC236}">
              <a16:creationId xmlns:a16="http://schemas.microsoft.com/office/drawing/2014/main" xmlns="" id="{00000000-0008-0000-2100-00003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7" name="269 CuadroTexto">
          <a:extLst>
            <a:ext uri="{FF2B5EF4-FFF2-40B4-BE49-F238E27FC236}">
              <a16:creationId xmlns:a16="http://schemas.microsoft.com/office/drawing/2014/main" xmlns="" id="{00000000-0008-0000-2100-00003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8" name="270 CuadroTexto">
          <a:extLst>
            <a:ext uri="{FF2B5EF4-FFF2-40B4-BE49-F238E27FC236}">
              <a16:creationId xmlns:a16="http://schemas.microsoft.com/office/drawing/2014/main" xmlns="" id="{00000000-0008-0000-2100-00003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9" name="271 CuadroTexto">
          <a:extLst>
            <a:ext uri="{FF2B5EF4-FFF2-40B4-BE49-F238E27FC236}">
              <a16:creationId xmlns:a16="http://schemas.microsoft.com/office/drawing/2014/main" xmlns="" id="{00000000-0008-0000-2100-00003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0" name="272 CuadroTexto">
          <a:extLst>
            <a:ext uri="{FF2B5EF4-FFF2-40B4-BE49-F238E27FC236}">
              <a16:creationId xmlns:a16="http://schemas.microsoft.com/office/drawing/2014/main" xmlns="" id="{00000000-0008-0000-2100-00003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1" name="273 CuadroTexto">
          <a:extLst>
            <a:ext uri="{FF2B5EF4-FFF2-40B4-BE49-F238E27FC236}">
              <a16:creationId xmlns:a16="http://schemas.microsoft.com/office/drawing/2014/main" xmlns="" id="{00000000-0008-0000-2100-00003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2" name="274 CuadroTexto">
          <a:extLst>
            <a:ext uri="{FF2B5EF4-FFF2-40B4-BE49-F238E27FC236}">
              <a16:creationId xmlns:a16="http://schemas.microsoft.com/office/drawing/2014/main" xmlns="" id="{00000000-0008-0000-2100-00004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3" name="275 CuadroTexto">
          <a:extLst>
            <a:ext uri="{FF2B5EF4-FFF2-40B4-BE49-F238E27FC236}">
              <a16:creationId xmlns:a16="http://schemas.microsoft.com/office/drawing/2014/main" xmlns="" id="{00000000-0008-0000-2100-00004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4" name="276 CuadroTexto">
          <a:extLst>
            <a:ext uri="{FF2B5EF4-FFF2-40B4-BE49-F238E27FC236}">
              <a16:creationId xmlns:a16="http://schemas.microsoft.com/office/drawing/2014/main" xmlns="" id="{00000000-0008-0000-2100-00004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5" name="277 CuadroTexto">
          <a:extLst>
            <a:ext uri="{FF2B5EF4-FFF2-40B4-BE49-F238E27FC236}">
              <a16:creationId xmlns:a16="http://schemas.microsoft.com/office/drawing/2014/main" xmlns="" id="{00000000-0008-0000-2100-00004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6" name="278 CuadroTexto">
          <a:extLst>
            <a:ext uri="{FF2B5EF4-FFF2-40B4-BE49-F238E27FC236}">
              <a16:creationId xmlns:a16="http://schemas.microsoft.com/office/drawing/2014/main" xmlns="" id="{00000000-0008-0000-2100-00004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7" name="279 CuadroTexto">
          <a:extLst>
            <a:ext uri="{FF2B5EF4-FFF2-40B4-BE49-F238E27FC236}">
              <a16:creationId xmlns:a16="http://schemas.microsoft.com/office/drawing/2014/main" xmlns="" id="{00000000-0008-0000-2100-00004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8" name="280 CuadroTexto">
          <a:extLst>
            <a:ext uri="{FF2B5EF4-FFF2-40B4-BE49-F238E27FC236}">
              <a16:creationId xmlns:a16="http://schemas.microsoft.com/office/drawing/2014/main" xmlns="" id="{00000000-0008-0000-2100-00004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9" name="281 CuadroTexto">
          <a:extLst>
            <a:ext uri="{FF2B5EF4-FFF2-40B4-BE49-F238E27FC236}">
              <a16:creationId xmlns:a16="http://schemas.microsoft.com/office/drawing/2014/main" xmlns="" id="{00000000-0008-0000-2100-00004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0" name="282 CuadroTexto">
          <a:extLst>
            <a:ext uri="{FF2B5EF4-FFF2-40B4-BE49-F238E27FC236}">
              <a16:creationId xmlns:a16="http://schemas.microsoft.com/office/drawing/2014/main" xmlns="" id="{00000000-0008-0000-2100-00004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1" name="283 CuadroTexto">
          <a:extLst>
            <a:ext uri="{FF2B5EF4-FFF2-40B4-BE49-F238E27FC236}">
              <a16:creationId xmlns:a16="http://schemas.microsoft.com/office/drawing/2014/main" xmlns="" id="{00000000-0008-0000-2100-00004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2" name="284 CuadroTexto">
          <a:extLst>
            <a:ext uri="{FF2B5EF4-FFF2-40B4-BE49-F238E27FC236}">
              <a16:creationId xmlns:a16="http://schemas.microsoft.com/office/drawing/2014/main" xmlns="" id="{00000000-0008-0000-2100-00004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3" name="285 CuadroTexto">
          <a:extLst>
            <a:ext uri="{FF2B5EF4-FFF2-40B4-BE49-F238E27FC236}">
              <a16:creationId xmlns:a16="http://schemas.microsoft.com/office/drawing/2014/main" xmlns="" id="{00000000-0008-0000-2100-00004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4" name="286 CuadroTexto">
          <a:extLst>
            <a:ext uri="{FF2B5EF4-FFF2-40B4-BE49-F238E27FC236}">
              <a16:creationId xmlns:a16="http://schemas.microsoft.com/office/drawing/2014/main" xmlns="" id="{00000000-0008-0000-2100-00004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5" name="287 CuadroTexto">
          <a:extLst>
            <a:ext uri="{FF2B5EF4-FFF2-40B4-BE49-F238E27FC236}">
              <a16:creationId xmlns:a16="http://schemas.microsoft.com/office/drawing/2014/main" xmlns="" id="{00000000-0008-0000-2100-00004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6" name="288 CuadroTexto">
          <a:extLst>
            <a:ext uri="{FF2B5EF4-FFF2-40B4-BE49-F238E27FC236}">
              <a16:creationId xmlns:a16="http://schemas.microsoft.com/office/drawing/2014/main" xmlns="" id="{00000000-0008-0000-2100-00004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7" name="289 CuadroTexto">
          <a:extLst>
            <a:ext uri="{FF2B5EF4-FFF2-40B4-BE49-F238E27FC236}">
              <a16:creationId xmlns:a16="http://schemas.microsoft.com/office/drawing/2014/main" xmlns="" id="{00000000-0008-0000-2100-00004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8" name="290 CuadroTexto">
          <a:extLst>
            <a:ext uri="{FF2B5EF4-FFF2-40B4-BE49-F238E27FC236}">
              <a16:creationId xmlns:a16="http://schemas.microsoft.com/office/drawing/2014/main" xmlns="" id="{00000000-0008-0000-2100-00005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9" name="291 CuadroTexto">
          <a:extLst>
            <a:ext uri="{FF2B5EF4-FFF2-40B4-BE49-F238E27FC236}">
              <a16:creationId xmlns:a16="http://schemas.microsoft.com/office/drawing/2014/main" xmlns="" id="{00000000-0008-0000-2100-00005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0" name="292 CuadroTexto">
          <a:extLst>
            <a:ext uri="{FF2B5EF4-FFF2-40B4-BE49-F238E27FC236}">
              <a16:creationId xmlns:a16="http://schemas.microsoft.com/office/drawing/2014/main" xmlns="" id="{00000000-0008-0000-2100-00005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1" name="293 CuadroTexto">
          <a:extLst>
            <a:ext uri="{FF2B5EF4-FFF2-40B4-BE49-F238E27FC236}">
              <a16:creationId xmlns:a16="http://schemas.microsoft.com/office/drawing/2014/main" xmlns="" id="{00000000-0008-0000-2100-00005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2" name="294 CuadroTexto">
          <a:extLst>
            <a:ext uri="{FF2B5EF4-FFF2-40B4-BE49-F238E27FC236}">
              <a16:creationId xmlns:a16="http://schemas.microsoft.com/office/drawing/2014/main" xmlns="" id="{00000000-0008-0000-2100-00005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3" name="295 CuadroTexto">
          <a:extLst>
            <a:ext uri="{FF2B5EF4-FFF2-40B4-BE49-F238E27FC236}">
              <a16:creationId xmlns:a16="http://schemas.microsoft.com/office/drawing/2014/main" xmlns="" id="{00000000-0008-0000-2100-00005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4" name="296 CuadroTexto">
          <a:extLst>
            <a:ext uri="{FF2B5EF4-FFF2-40B4-BE49-F238E27FC236}">
              <a16:creationId xmlns:a16="http://schemas.microsoft.com/office/drawing/2014/main" xmlns="" id="{00000000-0008-0000-2100-00005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5" name="298 CuadroTexto">
          <a:extLst>
            <a:ext uri="{FF2B5EF4-FFF2-40B4-BE49-F238E27FC236}">
              <a16:creationId xmlns:a16="http://schemas.microsoft.com/office/drawing/2014/main" xmlns="" id="{00000000-0008-0000-2100-00005712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6" name="299 CuadroTexto">
          <a:extLst>
            <a:ext uri="{FF2B5EF4-FFF2-40B4-BE49-F238E27FC236}">
              <a16:creationId xmlns:a16="http://schemas.microsoft.com/office/drawing/2014/main" xmlns="" id="{00000000-0008-0000-2100-00005812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7" name="300 CuadroTexto">
          <a:extLst>
            <a:ext uri="{FF2B5EF4-FFF2-40B4-BE49-F238E27FC236}">
              <a16:creationId xmlns:a16="http://schemas.microsoft.com/office/drawing/2014/main" xmlns="" id="{00000000-0008-0000-2100-00005912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8" name="301 CuadroTexto">
          <a:extLst>
            <a:ext uri="{FF2B5EF4-FFF2-40B4-BE49-F238E27FC236}">
              <a16:creationId xmlns:a16="http://schemas.microsoft.com/office/drawing/2014/main" xmlns="" id="{00000000-0008-0000-2100-00005A12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9" name="302 CuadroTexto">
          <a:extLst>
            <a:ext uri="{FF2B5EF4-FFF2-40B4-BE49-F238E27FC236}">
              <a16:creationId xmlns:a16="http://schemas.microsoft.com/office/drawing/2014/main" xmlns="" id="{00000000-0008-0000-2100-00005B12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700" name="303 CuadroTexto">
          <a:extLst>
            <a:ext uri="{FF2B5EF4-FFF2-40B4-BE49-F238E27FC236}">
              <a16:creationId xmlns:a16="http://schemas.microsoft.com/office/drawing/2014/main" xmlns="" id="{00000000-0008-0000-2100-00005C12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701" name="304 CuadroTexto">
          <a:extLst>
            <a:ext uri="{FF2B5EF4-FFF2-40B4-BE49-F238E27FC236}">
              <a16:creationId xmlns:a16="http://schemas.microsoft.com/office/drawing/2014/main" xmlns="" id="{00000000-0008-0000-2100-00005D12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702" name="305 CuadroTexto">
          <a:extLst>
            <a:ext uri="{FF2B5EF4-FFF2-40B4-BE49-F238E27FC236}">
              <a16:creationId xmlns:a16="http://schemas.microsoft.com/office/drawing/2014/main" xmlns="" id="{00000000-0008-0000-2100-00005E12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703" name="452 CuadroTexto">
          <a:extLst>
            <a:ext uri="{FF2B5EF4-FFF2-40B4-BE49-F238E27FC236}">
              <a16:creationId xmlns:a16="http://schemas.microsoft.com/office/drawing/2014/main" xmlns="" id="{00000000-0008-0000-2100-00005F12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4" name="17 CuadroTexto">
          <a:extLst>
            <a:ext uri="{FF2B5EF4-FFF2-40B4-BE49-F238E27FC236}">
              <a16:creationId xmlns:a16="http://schemas.microsoft.com/office/drawing/2014/main" xmlns="" id="{00000000-0008-0000-2100-00006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5" name="90 CuadroTexto">
          <a:extLst>
            <a:ext uri="{FF2B5EF4-FFF2-40B4-BE49-F238E27FC236}">
              <a16:creationId xmlns:a16="http://schemas.microsoft.com/office/drawing/2014/main" xmlns="" id="{00000000-0008-0000-2100-00006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6" name="91 CuadroTexto">
          <a:extLst>
            <a:ext uri="{FF2B5EF4-FFF2-40B4-BE49-F238E27FC236}">
              <a16:creationId xmlns:a16="http://schemas.microsoft.com/office/drawing/2014/main" xmlns="" id="{00000000-0008-0000-2100-00006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7" name="92 CuadroTexto">
          <a:extLst>
            <a:ext uri="{FF2B5EF4-FFF2-40B4-BE49-F238E27FC236}">
              <a16:creationId xmlns:a16="http://schemas.microsoft.com/office/drawing/2014/main" xmlns="" id="{00000000-0008-0000-2100-00006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8" name="93 CuadroTexto">
          <a:extLst>
            <a:ext uri="{FF2B5EF4-FFF2-40B4-BE49-F238E27FC236}">
              <a16:creationId xmlns:a16="http://schemas.microsoft.com/office/drawing/2014/main" xmlns="" id="{00000000-0008-0000-2100-00006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9" name="94 CuadroTexto">
          <a:extLst>
            <a:ext uri="{FF2B5EF4-FFF2-40B4-BE49-F238E27FC236}">
              <a16:creationId xmlns:a16="http://schemas.microsoft.com/office/drawing/2014/main" xmlns="" id="{00000000-0008-0000-2100-00006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0" name="95 CuadroTexto">
          <a:extLst>
            <a:ext uri="{FF2B5EF4-FFF2-40B4-BE49-F238E27FC236}">
              <a16:creationId xmlns:a16="http://schemas.microsoft.com/office/drawing/2014/main" xmlns="" id="{00000000-0008-0000-2100-00006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1" name="96 CuadroTexto">
          <a:extLst>
            <a:ext uri="{FF2B5EF4-FFF2-40B4-BE49-F238E27FC236}">
              <a16:creationId xmlns:a16="http://schemas.microsoft.com/office/drawing/2014/main" xmlns="" id="{00000000-0008-0000-2100-00006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2" name="97 CuadroTexto">
          <a:extLst>
            <a:ext uri="{FF2B5EF4-FFF2-40B4-BE49-F238E27FC236}">
              <a16:creationId xmlns:a16="http://schemas.microsoft.com/office/drawing/2014/main" xmlns="" id="{00000000-0008-0000-2100-00006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3" name="98 CuadroTexto">
          <a:extLst>
            <a:ext uri="{FF2B5EF4-FFF2-40B4-BE49-F238E27FC236}">
              <a16:creationId xmlns:a16="http://schemas.microsoft.com/office/drawing/2014/main" xmlns="" id="{00000000-0008-0000-2100-00006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4" name="99 CuadroTexto">
          <a:extLst>
            <a:ext uri="{FF2B5EF4-FFF2-40B4-BE49-F238E27FC236}">
              <a16:creationId xmlns:a16="http://schemas.microsoft.com/office/drawing/2014/main" xmlns="" id="{00000000-0008-0000-2100-00006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5" name="100 CuadroTexto">
          <a:extLst>
            <a:ext uri="{FF2B5EF4-FFF2-40B4-BE49-F238E27FC236}">
              <a16:creationId xmlns:a16="http://schemas.microsoft.com/office/drawing/2014/main" xmlns="" id="{00000000-0008-0000-2100-00006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6" name="101 CuadroTexto">
          <a:extLst>
            <a:ext uri="{FF2B5EF4-FFF2-40B4-BE49-F238E27FC236}">
              <a16:creationId xmlns:a16="http://schemas.microsoft.com/office/drawing/2014/main" xmlns="" id="{00000000-0008-0000-2100-00006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7" name="118 CuadroTexto">
          <a:extLst>
            <a:ext uri="{FF2B5EF4-FFF2-40B4-BE49-F238E27FC236}">
              <a16:creationId xmlns:a16="http://schemas.microsoft.com/office/drawing/2014/main" xmlns="" id="{00000000-0008-0000-2100-00006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8" name="119 CuadroTexto">
          <a:extLst>
            <a:ext uri="{FF2B5EF4-FFF2-40B4-BE49-F238E27FC236}">
              <a16:creationId xmlns:a16="http://schemas.microsoft.com/office/drawing/2014/main" xmlns="" id="{00000000-0008-0000-2100-00006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9" name="120 CuadroTexto">
          <a:extLst>
            <a:ext uri="{FF2B5EF4-FFF2-40B4-BE49-F238E27FC236}">
              <a16:creationId xmlns:a16="http://schemas.microsoft.com/office/drawing/2014/main" xmlns="" id="{00000000-0008-0000-2100-00006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0" name="121 CuadroTexto">
          <a:extLst>
            <a:ext uri="{FF2B5EF4-FFF2-40B4-BE49-F238E27FC236}">
              <a16:creationId xmlns:a16="http://schemas.microsoft.com/office/drawing/2014/main" xmlns="" id="{00000000-0008-0000-2100-00007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1" name="122 CuadroTexto">
          <a:extLst>
            <a:ext uri="{FF2B5EF4-FFF2-40B4-BE49-F238E27FC236}">
              <a16:creationId xmlns:a16="http://schemas.microsoft.com/office/drawing/2014/main" xmlns="" id="{00000000-0008-0000-2100-00007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2" name="123 CuadroTexto">
          <a:extLst>
            <a:ext uri="{FF2B5EF4-FFF2-40B4-BE49-F238E27FC236}">
              <a16:creationId xmlns:a16="http://schemas.microsoft.com/office/drawing/2014/main" xmlns="" id="{00000000-0008-0000-2100-00007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3" name="124 CuadroTexto">
          <a:extLst>
            <a:ext uri="{FF2B5EF4-FFF2-40B4-BE49-F238E27FC236}">
              <a16:creationId xmlns:a16="http://schemas.microsoft.com/office/drawing/2014/main" xmlns="" id="{00000000-0008-0000-2100-00007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4" name="125 CuadroTexto">
          <a:extLst>
            <a:ext uri="{FF2B5EF4-FFF2-40B4-BE49-F238E27FC236}">
              <a16:creationId xmlns:a16="http://schemas.microsoft.com/office/drawing/2014/main" xmlns="" id="{00000000-0008-0000-2100-00007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5" name="143 CuadroTexto">
          <a:extLst>
            <a:ext uri="{FF2B5EF4-FFF2-40B4-BE49-F238E27FC236}">
              <a16:creationId xmlns:a16="http://schemas.microsoft.com/office/drawing/2014/main" xmlns="" id="{00000000-0008-0000-2100-00007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6" name="144 CuadroTexto">
          <a:extLst>
            <a:ext uri="{FF2B5EF4-FFF2-40B4-BE49-F238E27FC236}">
              <a16:creationId xmlns:a16="http://schemas.microsoft.com/office/drawing/2014/main" xmlns="" id="{00000000-0008-0000-2100-00007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7" name="145 CuadroTexto">
          <a:extLst>
            <a:ext uri="{FF2B5EF4-FFF2-40B4-BE49-F238E27FC236}">
              <a16:creationId xmlns:a16="http://schemas.microsoft.com/office/drawing/2014/main" xmlns="" id="{00000000-0008-0000-2100-00007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8" name="146 CuadroTexto">
          <a:extLst>
            <a:ext uri="{FF2B5EF4-FFF2-40B4-BE49-F238E27FC236}">
              <a16:creationId xmlns:a16="http://schemas.microsoft.com/office/drawing/2014/main" xmlns="" id="{00000000-0008-0000-2100-00007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9" name="147 CuadroTexto">
          <a:extLst>
            <a:ext uri="{FF2B5EF4-FFF2-40B4-BE49-F238E27FC236}">
              <a16:creationId xmlns:a16="http://schemas.microsoft.com/office/drawing/2014/main" xmlns="" id="{00000000-0008-0000-2100-00007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0" name="148 CuadroTexto">
          <a:extLst>
            <a:ext uri="{FF2B5EF4-FFF2-40B4-BE49-F238E27FC236}">
              <a16:creationId xmlns:a16="http://schemas.microsoft.com/office/drawing/2014/main" xmlns="" id="{00000000-0008-0000-2100-00007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1" name="149 CuadroTexto">
          <a:extLst>
            <a:ext uri="{FF2B5EF4-FFF2-40B4-BE49-F238E27FC236}">
              <a16:creationId xmlns:a16="http://schemas.microsoft.com/office/drawing/2014/main" xmlns="" id="{00000000-0008-0000-2100-00007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2" name="150 CuadroTexto">
          <a:extLst>
            <a:ext uri="{FF2B5EF4-FFF2-40B4-BE49-F238E27FC236}">
              <a16:creationId xmlns:a16="http://schemas.microsoft.com/office/drawing/2014/main" xmlns="" id="{00000000-0008-0000-2100-00007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3" name="151 CuadroTexto">
          <a:extLst>
            <a:ext uri="{FF2B5EF4-FFF2-40B4-BE49-F238E27FC236}">
              <a16:creationId xmlns:a16="http://schemas.microsoft.com/office/drawing/2014/main" xmlns="" id="{00000000-0008-0000-2100-00007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4" name="152 CuadroTexto">
          <a:extLst>
            <a:ext uri="{FF2B5EF4-FFF2-40B4-BE49-F238E27FC236}">
              <a16:creationId xmlns:a16="http://schemas.microsoft.com/office/drawing/2014/main" xmlns="" id="{00000000-0008-0000-2100-00007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5" name="153 CuadroTexto">
          <a:extLst>
            <a:ext uri="{FF2B5EF4-FFF2-40B4-BE49-F238E27FC236}">
              <a16:creationId xmlns:a16="http://schemas.microsoft.com/office/drawing/2014/main" xmlns="" id="{00000000-0008-0000-2100-00007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6" name="154 CuadroTexto">
          <a:extLst>
            <a:ext uri="{FF2B5EF4-FFF2-40B4-BE49-F238E27FC236}">
              <a16:creationId xmlns:a16="http://schemas.microsoft.com/office/drawing/2014/main" xmlns="" id="{00000000-0008-0000-2100-00008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7" name="155 CuadroTexto">
          <a:extLst>
            <a:ext uri="{FF2B5EF4-FFF2-40B4-BE49-F238E27FC236}">
              <a16:creationId xmlns:a16="http://schemas.microsoft.com/office/drawing/2014/main" xmlns="" id="{00000000-0008-0000-2100-00008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8" name="156 CuadroTexto">
          <a:extLst>
            <a:ext uri="{FF2B5EF4-FFF2-40B4-BE49-F238E27FC236}">
              <a16:creationId xmlns:a16="http://schemas.microsoft.com/office/drawing/2014/main" xmlns="" id="{00000000-0008-0000-2100-00008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9" name="157 CuadroTexto">
          <a:extLst>
            <a:ext uri="{FF2B5EF4-FFF2-40B4-BE49-F238E27FC236}">
              <a16:creationId xmlns:a16="http://schemas.microsoft.com/office/drawing/2014/main" xmlns="" id="{00000000-0008-0000-2100-00008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0" name="158 CuadroTexto">
          <a:extLst>
            <a:ext uri="{FF2B5EF4-FFF2-40B4-BE49-F238E27FC236}">
              <a16:creationId xmlns:a16="http://schemas.microsoft.com/office/drawing/2014/main" xmlns="" id="{00000000-0008-0000-2100-00008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1" name="159 CuadroTexto">
          <a:extLst>
            <a:ext uri="{FF2B5EF4-FFF2-40B4-BE49-F238E27FC236}">
              <a16:creationId xmlns:a16="http://schemas.microsoft.com/office/drawing/2014/main" xmlns="" id="{00000000-0008-0000-2100-00008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2" name="160 CuadroTexto">
          <a:extLst>
            <a:ext uri="{FF2B5EF4-FFF2-40B4-BE49-F238E27FC236}">
              <a16:creationId xmlns:a16="http://schemas.microsoft.com/office/drawing/2014/main" xmlns="" id="{00000000-0008-0000-2100-00008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3" name="161 CuadroTexto">
          <a:extLst>
            <a:ext uri="{FF2B5EF4-FFF2-40B4-BE49-F238E27FC236}">
              <a16:creationId xmlns:a16="http://schemas.microsoft.com/office/drawing/2014/main" xmlns="" id="{00000000-0008-0000-2100-00008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4" name="162 CuadroTexto">
          <a:extLst>
            <a:ext uri="{FF2B5EF4-FFF2-40B4-BE49-F238E27FC236}">
              <a16:creationId xmlns:a16="http://schemas.microsoft.com/office/drawing/2014/main" xmlns="" id="{00000000-0008-0000-2100-00008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5" name="163 CuadroTexto">
          <a:extLst>
            <a:ext uri="{FF2B5EF4-FFF2-40B4-BE49-F238E27FC236}">
              <a16:creationId xmlns:a16="http://schemas.microsoft.com/office/drawing/2014/main" xmlns="" id="{00000000-0008-0000-2100-00008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6" name="164 CuadroTexto">
          <a:extLst>
            <a:ext uri="{FF2B5EF4-FFF2-40B4-BE49-F238E27FC236}">
              <a16:creationId xmlns:a16="http://schemas.microsoft.com/office/drawing/2014/main" xmlns="" id="{00000000-0008-0000-2100-00008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7" name="165 CuadroTexto">
          <a:extLst>
            <a:ext uri="{FF2B5EF4-FFF2-40B4-BE49-F238E27FC236}">
              <a16:creationId xmlns:a16="http://schemas.microsoft.com/office/drawing/2014/main" xmlns="" id="{00000000-0008-0000-2100-00008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8" name="166 CuadroTexto">
          <a:extLst>
            <a:ext uri="{FF2B5EF4-FFF2-40B4-BE49-F238E27FC236}">
              <a16:creationId xmlns:a16="http://schemas.microsoft.com/office/drawing/2014/main" xmlns="" id="{00000000-0008-0000-2100-00008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9" name="167 CuadroTexto">
          <a:extLst>
            <a:ext uri="{FF2B5EF4-FFF2-40B4-BE49-F238E27FC236}">
              <a16:creationId xmlns:a16="http://schemas.microsoft.com/office/drawing/2014/main" xmlns="" id="{00000000-0008-0000-2100-00008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0" name="168 CuadroTexto">
          <a:extLst>
            <a:ext uri="{FF2B5EF4-FFF2-40B4-BE49-F238E27FC236}">
              <a16:creationId xmlns:a16="http://schemas.microsoft.com/office/drawing/2014/main" xmlns="" id="{00000000-0008-0000-2100-00008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1" name="169 CuadroTexto">
          <a:extLst>
            <a:ext uri="{FF2B5EF4-FFF2-40B4-BE49-F238E27FC236}">
              <a16:creationId xmlns:a16="http://schemas.microsoft.com/office/drawing/2014/main" xmlns="" id="{00000000-0008-0000-2100-00008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2" name="170 CuadroTexto">
          <a:extLst>
            <a:ext uri="{FF2B5EF4-FFF2-40B4-BE49-F238E27FC236}">
              <a16:creationId xmlns:a16="http://schemas.microsoft.com/office/drawing/2014/main" xmlns="" id="{00000000-0008-0000-2100-00009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3" name="171 CuadroTexto">
          <a:extLst>
            <a:ext uri="{FF2B5EF4-FFF2-40B4-BE49-F238E27FC236}">
              <a16:creationId xmlns:a16="http://schemas.microsoft.com/office/drawing/2014/main" xmlns="" id="{00000000-0008-0000-2100-00009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4" name="172 CuadroTexto">
          <a:extLst>
            <a:ext uri="{FF2B5EF4-FFF2-40B4-BE49-F238E27FC236}">
              <a16:creationId xmlns:a16="http://schemas.microsoft.com/office/drawing/2014/main" xmlns="" id="{00000000-0008-0000-2100-00009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5" name="173 CuadroTexto">
          <a:extLst>
            <a:ext uri="{FF2B5EF4-FFF2-40B4-BE49-F238E27FC236}">
              <a16:creationId xmlns:a16="http://schemas.microsoft.com/office/drawing/2014/main" xmlns="" id="{00000000-0008-0000-2100-00009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6" name="174 CuadroTexto">
          <a:extLst>
            <a:ext uri="{FF2B5EF4-FFF2-40B4-BE49-F238E27FC236}">
              <a16:creationId xmlns:a16="http://schemas.microsoft.com/office/drawing/2014/main" xmlns="" id="{00000000-0008-0000-2100-00009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7" name="175 CuadroTexto">
          <a:extLst>
            <a:ext uri="{FF2B5EF4-FFF2-40B4-BE49-F238E27FC236}">
              <a16:creationId xmlns:a16="http://schemas.microsoft.com/office/drawing/2014/main" xmlns="" id="{00000000-0008-0000-2100-00009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8" name="176 CuadroTexto">
          <a:extLst>
            <a:ext uri="{FF2B5EF4-FFF2-40B4-BE49-F238E27FC236}">
              <a16:creationId xmlns:a16="http://schemas.microsoft.com/office/drawing/2014/main" xmlns="" id="{00000000-0008-0000-2100-00009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9" name="177 CuadroTexto">
          <a:extLst>
            <a:ext uri="{FF2B5EF4-FFF2-40B4-BE49-F238E27FC236}">
              <a16:creationId xmlns:a16="http://schemas.microsoft.com/office/drawing/2014/main" xmlns="" id="{00000000-0008-0000-2100-00009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0" name="178 CuadroTexto">
          <a:extLst>
            <a:ext uri="{FF2B5EF4-FFF2-40B4-BE49-F238E27FC236}">
              <a16:creationId xmlns:a16="http://schemas.microsoft.com/office/drawing/2014/main" xmlns="" id="{00000000-0008-0000-2100-00009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1" name="179 CuadroTexto">
          <a:extLst>
            <a:ext uri="{FF2B5EF4-FFF2-40B4-BE49-F238E27FC236}">
              <a16:creationId xmlns:a16="http://schemas.microsoft.com/office/drawing/2014/main" xmlns="" id="{00000000-0008-0000-2100-00009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2" name="180 CuadroTexto">
          <a:extLst>
            <a:ext uri="{FF2B5EF4-FFF2-40B4-BE49-F238E27FC236}">
              <a16:creationId xmlns:a16="http://schemas.microsoft.com/office/drawing/2014/main" xmlns="" id="{00000000-0008-0000-2100-00009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3" name="181 CuadroTexto">
          <a:extLst>
            <a:ext uri="{FF2B5EF4-FFF2-40B4-BE49-F238E27FC236}">
              <a16:creationId xmlns:a16="http://schemas.microsoft.com/office/drawing/2014/main" xmlns="" id="{00000000-0008-0000-2100-00009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4" name="182 CuadroTexto">
          <a:extLst>
            <a:ext uri="{FF2B5EF4-FFF2-40B4-BE49-F238E27FC236}">
              <a16:creationId xmlns:a16="http://schemas.microsoft.com/office/drawing/2014/main" xmlns="" id="{00000000-0008-0000-2100-00009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5" name="183 CuadroTexto">
          <a:extLst>
            <a:ext uri="{FF2B5EF4-FFF2-40B4-BE49-F238E27FC236}">
              <a16:creationId xmlns:a16="http://schemas.microsoft.com/office/drawing/2014/main" xmlns="" id="{00000000-0008-0000-2100-00009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6" name="184 CuadroTexto">
          <a:extLst>
            <a:ext uri="{FF2B5EF4-FFF2-40B4-BE49-F238E27FC236}">
              <a16:creationId xmlns:a16="http://schemas.microsoft.com/office/drawing/2014/main" xmlns="" id="{00000000-0008-0000-2100-00009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7" name="185 CuadroTexto">
          <a:extLst>
            <a:ext uri="{FF2B5EF4-FFF2-40B4-BE49-F238E27FC236}">
              <a16:creationId xmlns:a16="http://schemas.microsoft.com/office/drawing/2014/main" xmlns="" id="{00000000-0008-0000-2100-00009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8" name="186 CuadroTexto">
          <a:extLst>
            <a:ext uri="{FF2B5EF4-FFF2-40B4-BE49-F238E27FC236}">
              <a16:creationId xmlns:a16="http://schemas.microsoft.com/office/drawing/2014/main" xmlns="" id="{00000000-0008-0000-2100-0000A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9" name="187 CuadroTexto">
          <a:extLst>
            <a:ext uri="{FF2B5EF4-FFF2-40B4-BE49-F238E27FC236}">
              <a16:creationId xmlns:a16="http://schemas.microsoft.com/office/drawing/2014/main" xmlns="" id="{00000000-0008-0000-2100-0000A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0" name="188 CuadroTexto">
          <a:extLst>
            <a:ext uri="{FF2B5EF4-FFF2-40B4-BE49-F238E27FC236}">
              <a16:creationId xmlns:a16="http://schemas.microsoft.com/office/drawing/2014/main" xmlns="" id="{00000000-0008-0000-2100-0000A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1" name="189 CuadroTexto">
          <a:extLst>
            <a:ext uri="{FF2B5EF4-FFF2-40B4-BE49-F238E27FC236}">
              <a16:creationId xmlns:a16="http://schemas.microsoft.com/office/drawing/2014/main" xmlns="" id="{00000000-0008-0000-2100-0000A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2" name="190 CuadroTexto">
          <a:extLst>
            <a:ext uri="{FF2B5EF4-FFF2-40B4-BE49-F238E27FC236}">
              <a16:creationId xmlns:a16="http://schemas.microsoft.com/office/drawing/2014/main" xmlns="" id="{00000000-0008-0000-2100-0000A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3" name="191 CuadroTexto">
          <a:extLst>
            <a:ext uri="{FF2B5EF4-FFF2-40B4-BE49-F238E27FC236}">
              <a16:creationId xmlns:a16="http://schemas.microsoft.com/office/drawing/2014/main" xmlns="" id="{00000000-0008-0000-2100-0000A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4" name="192 CuadroTexto">
          <a:extLst>
            <a:ext uri="{FF2B5EF4-FFF2-40B4-BE49-F238E27FC236}">
              <a16:creationId xmlns:a16="http://schemas.microsoft.com/office/drawing/2014/main" xmlns="" id="{00000000-0008-0000-2100-0000A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5" name="193 CuadroTexto">
          <a:extLst>
            <a:ext uri="{FF2B5EF4-FFF2-40B4-BE49-F238E27FC236}">
              <a16:creationId xmlns:a16="http://schemas.microsoft.com/office/drawing/2014/main" xmlns="" id="{00000000-0008-0000-2100-0000A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6" name="194 CuadroTexto">
          <a:extLst>
            <a:ext uri="{FF2B5EF4-FFF2-40B4-BE49-F238E27FC236}">
              <a16:creationId xmlns:a16="http://schemas.microsoft.com/office/drawing/2014/main" xmlns="" id="{00000000-0008-0000-2100-0000A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7" name="195 CuadroTexto">
          <a:extLst>
            <a:ext uri="{FF2B5EF4-FFF2-40B4-BE49-F238E27FC236}">
              <a16:creationId xmlns:a16="http://schemas.microsoft.com/office/drawing/2014/main" xmlns="" id="{00000000-0008-0000-2100-0000A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8" name="196 CuadroTexto">
          <a:extLst>
            <a:ext uri="{FF2B5EF4-FFF2-40B4-BE49-F238E27FC236}">
              <a16:creationId xmlns:a16="http://schemas.microsoft.com/office/drawing/2014/main" xmlns="" id="{00000000-0008-0000-2100-0000A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9" name="197 CuadroTexto">
          <a:extLst>
            <a:ext uri="{FF2B5EF4-FFF2-40B4-BE49-F238E27FC236}">
              <a16:creationId xmlns:a16="http://schemas.microsoft.com/office/drawing/2014/main" xmlns="" id="{00000000-0008-0000-2100-0000A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0" name="198 CuadroTexto">
          <a:extLst>
            <a:ext uri="{FF2B5EF4-FFF2-40B4-BE49-F238E27FC236}">
              <a16:creationId xmlns:a16="http://schemas.microsoft.com/office/drawing/2014/main" xmlns="" id="{00000000-0008-0000-2100-0000A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1" name="199 CuadroTexto">
          <a:extLst>
            <a:ext uri="{FF2B5EF4-FFF2-40B4-BE49-F238E27FC236}">
              <a16:creationId xmlns:a16="http://schemas.microsoft.com/office/drawing/2014/main" xmlns="" id="{00000000-0008-0000-2100-0000A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2" name="200 CuadroTexto">
          <a:extLst>
            <a:ext uri="{FF2B5EF4-FFF2-40B4-BE49-F238E27FC236}">
              <a16:creationId xmlns:a16="http://schemas.microsoft.com/office/drawing/2014/main" xmlns="" id="{00000000-0008-0000-2100-0000A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3" name="201 CuadroTexto">
          <a:extLst>
            <a:ext uri="{FF2B5EF4-FFF2-40B4-BE49-F238E27FC236}">
              <a16:creationId xmlns:a16="http://schemas.microsoft.com/office/drawing/2014/main" xmlns="" id="{00000000-0008-0000-2100-0000A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4" name="202 CuadroTexto">
          <a:extLst>
            <a:ext uri="{FF2B5EF4-FFF2-40B4-BE49-F238E27FC236}">
              <a16:creationId xmlns:a16="http://schemas.microsoft.com/office/drawing/2014/main" xmlns="" id="{00000000-0008-0000-2100-0000B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5" name="203 CuadroTexto">
          <a:extLst>
            <a:ext uri="{FF2B5EF4-FFF2-40B4-BE49-F238E27FC236}">
              <a16:creationId xmlns:a16="http://schemas.microsoft.com/office/drawing/2014/main" xmlns="" id="{00000000-0008-0000-2100-0000B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6" name="204 CuadroTexto">
          <a:extLst>
            <a:ext uri="{FF2B5EF4-FFF2-40B4-BE49-F238E27FC236}">
              <a16:creationId xmlns:a16="http://schemas.microsoft.com/office/drawing/2014/main" xmlns="" id="{00000000-0008-0000-2100-0000B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7" name="205 CuadroTexto">
          <a:extLst>
            <a:ext uri="{FF2B5EF4-FFF2-40B4-BE49-F238E27FC236}">
              <a16:creationId xmlns:a16="http://schemas.microsoft.com/office/drawing/2014/main" xmlns="" id="{00000000-0008-0000-2100-0000B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8" name="206 CuadroTexto">
          <a:extLst>
            <a:ext uri="{FF2B5EF4-FFF2-40B4-BE49-F238E27FC236}">
              <a16:creationId xmlns:a16="http://schemas.microsoft.com/office/drawing/2014/main" xmlns="" id="{00000000-0008-0000-2100-0000B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9" name="207 CuadroTexto">
          <a:extLst>
            <a:ext uri="{FF2B5EF4-FFF2-40B4-BE49-F238E27FC236}">
              <a16:creationId xmlns:a16="http://schemas.microsoft.com/office/drawing/2014/main" xmlns="" id="{00000000-0008-0000-2100-0000B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0" name="208 CuadroTexto">
          <a:extLst>
            <a:ext uri="{FF2B5EF4-FFF2-40B4-BE49-F238E27FC236}">
              <a16:creationId xmlns:a16="http://schemas.microsoft.com/office/drawing/2014/main" xmlns="" id="{00000000-0008-0000-2100-0000B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1" name="209 CuadroTexto">
          <a:extLst>
            <a:ext uri="{FF2B5EF4-FFF2-40B4-BE49-F238E27FC236}">
              <a16:creationId xmlns:a16="http://schemas.microsoft.com/office/drawing/2014/main" xmlns="" id="{00000000-0008-0000-2100-0000B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2" name="210 CuadroTexto">
          <a:extLst>
            <a:ext uri="{FF2B5EF4-FFF2-40B4-BE49-F238E27FC236}">
              <a16:creationId xmlns:a16="http://schemas.microsoft.com/office/drawing/2014/main" xmlns="" id="{00000000-0008-0000-2100-0000B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3" name="211 CuadroTexto">
          <a:extLst>
            <a:ext uri="{FF2B5EF4-FFF2-40B4-BE49-F238E27FC236}">
              <a16:creationId xmlns:a16="http://schemas.microsoft.com/office/drawing/2014/main" xmlns="" id="{00000000-0008-0000-2100-0000B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4" name="212 CuadroTexto">
          <a:extLst>
            <a:ext uri="{FF2B5EF4-FFF2-40B4-BE49-F238E27FC236}">
              <a16:creationId xmlns:a16="http://schemas.microsoft.com/office/drawing/2014/main" xmlns="" id="{00000000-0008-0000-2100-0000B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5" name="213 CuadroTexto">
          <a:extLst>
            <a:ext uri="{FF2B5EF4-FFF2-40B4-BE49-F238E27FC236}">
              <a16:creationId xmlns:a16="http://schemas.microsoft.com/office/drawing/2014/main" xmlns="" id="{00000000-0008-0000-2100-0000B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6" name="214 CuadroTexto">
          <a:extLst>
            <a:ext uri="{FF2B5EF4-FFF2-40B4-BE49-F238E27FC236}">
              <a16:creationId xmlns:a16="http://schemas.microsoft.com/office/drawing/2014/main" xmlns="" id="{00000000-0008-0000-2100-0000B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7" name="215 CuadroTexto">
          <a:extLst>
            <a:ext uri="{FF2B5EF4-FFF2-40B4-BE49-F238E27FC236}">
              <a16:creationId xmlns:a16="http://schemas.microsoft.com/office/drawing/2014/main" xmlns="" id="{00000000-0008-0000-2100-0000B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8" name="216 CuadroTexto">
          <a:extLst>
            <a:ext uri="{FF2B5EF4-FFF2-40B4-BE49-F238E27FC236}">
              <a16:creationId xmlns:a16="http://schemas.microsoft.com/office/drawing/2014/main" xmlns="" id="{00000000-0008-0000-2100-0000B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9" name="217 CuadroTexto">
          <a:extLst>
            <a:ext uri="{FF2B5EF4-FFF2-40B4-BE49-F238E27FC236}">
              <a16:creationId xmlns:a16="http://schemas.microsoft.com/office/drawing/2014/main" xmlns="" id="{00000000-0008-0000-2100-0000B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0" name="218 CuadroTexto">
          <a:extLst>
            <a:ext uri="{FF2B5EF4-FFF2-40B4-BE49-F238E27FC236}">
              <a16:creationId xmlns:a16="http://schemas.microsoft.com/office/drawing/2014/main" xmlns="" id="{00000000-0008-0000-2100-0000C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1" name="219 CuadroTexto">
          <a:extLst>
            <a:ext uri="{FF2B5EF4-FFF2-40B4-BE49-F238E27FC236}">
              <a16:creationId xmlns:a16="http://schemas.microsoft.com/office/drawing/2014/main" xmlns="" id="{00000000-0008-0000-2100-0000C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2" name="220 CuadroTexto">
          <a:extLst>
            <a:ext uri="{FF2B5EF4-FFF2-40B4-BE49-F238E27FC236}">
              <a16:creationId xmlns:a16="http://schemas.microsoft.com/office/drawing/2014/main" xmlns="" id="{00000000-0008-0000-2100-0000C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3" name="221 CuadroTexto">
          <a:extLst>
            <a:ext uri="{FF2B5EF4-FFF2-40B4-BE49-F238E27FC236}">
              <a16:creationId xmlns:a16="http://schemas.microsoft.com/office/drawing/2014/main" xmlns="" id="{00000000-0008-0000-2100-0000C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4" name="222 CuadroTexto">
          <a:extLst>
            <a:ext uri="{FF2B5EF4-FFF2-40B4-BE49-F238E27FC236}">
              <a16:creationId xmlns:a16="http://schemas.microsoft.com/office/drawing/2014/main" xmlns="" id="{00000000-0008-0000-2100-0000C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5" name="223 CuadroTexto">
          <a:extLst>
            <a:ext uri="{FF2B5EF4-FFF2-40B4-BE49-F238E27FC236}">
              <a16:creationId xmlns:a16="http://schemas.microsoft.com/office/drawing/2014/main" xmlns="" id="{00000000-0008-0000-2100-0000C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6" name="224 CuadroTexto">
          <a:extLst>
            <a:ext uri="{FF2B5EF4-FFF2-40B4-BE49-F238E27FC236}">
              <a16:creationId xmlns:a16="http://schemas.microsoft.com/office/drawing/2014/main" xmlns="" id="{00000000-0008-0000-2100-0000C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7" name="225 CuadroTexto">
          <a:extLst>
            <a:ext uri="{FF2B5EF4-FFF2-40B4-BE49-F238E27FC236}">
              <a16:creationId xmlns:a16="http://schemas.microsoft.com/office/drawing/2014/main" xmlns="" id="{00000000-0008-0000-2100-0000C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8" name="226 CuadroTexto">
          <a:extLst>
            <a:ext uri="{FF2B5EF4-FFF2-40B4-BE49-F238E27FC236}">
              <a16:creationId xmlns:a16="http://schemas.microsoft.com/office/drawing/2014/main" xmlns="" id="{00000000-0008-0000-2100-0000C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9" name="227 CuadroTexto">
          <a:extLst>
            <a:ext uri="{FF2B5EF4-FFF2-40B4-BE49-F238E27FC236}">
              <a16:creationId xmlns:a16="http://schemas.microsoft.com/office/drawing/2014/main" xmlns="" id="{00000000-0008-0000-2100-0000C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0" name="228 CuadroTexto">
          <a:extLst>
            <a:ext uri="{FF2B5EF4-FFF2-40B4-BE49-F238E27FC236}">
              <a16:creationId xmlns:a16="http://schemas.microsoft.com/office/drawing/2014/main" xmlns="" id="{00000000-0008-0000-2100-0000C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1" name="229 CuadroTexto">
          <a:extLst>
            <a:ext uri="{FF2B5EF4-FFF2-40B4-BE49-F238E27FC236}">
              <a16:creationId xmlns:a16="http://schemas.microsoft.com/office/drawing/2014/main" xmlns="" id="{00000000-0008-0000-2100-0000C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2" name="230 CuadroTexto">
          <a:extLst>
            <a:ext uri="{FF2B5EF4-FFF2-40B4-BE49-F238E27FC236}">
              <a16:creationId xmlns:a16="http://schemas.microsoft.com/office/drawing/2014/main" xmlns="" id="{00000000-0008-0000-2100-0000C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3" name="231 CuadroTexto">
          <a:extLst>
            <a:ext uri="{FF2B5EF4-FFF2-40B4-BE49-F238E27FC236}">
              <a16:creationId xmlns:a16="http://schemas.microsoft.com/office/drawing/2014/main" xmlns="" id="{00000000-0008-0000-2100-0000C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4" name="232 CuadroTexto">
          <a:extLst>
            <a:ext uri="{FF2B5EF4-FFF2-40B4-BE49-F238E27FC236}">
              <a16:creationId xmlns:a16="http://schemas.microsoft.com/office/drawing/2014/main" xmlns="" id="{00000000-0008-0000-2100-0000C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5" name="233 CuadroTexto">
          <a:extLst>
            <a:ext uri="{FF2B5EF4-FFF2-40B4-BE49-F238E27FC236}">
              <a16:creationId xmlns:a16="http://schemas.microsoft.com/office/drawing/2014/main" xmlns="" id="{00000000-0008-0000-2100-0000C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6" name="234 CuadroTexto">
          <a:extLst>
            <a:ext uri="{FF2B5EF4-FFF2-40B4-BE49-F238E27FC236}">
              <a16:creationId xmlns:a16="http://schemas.microsoft.com/office/drawing/2014/main" xmlns="" id="{00000000-0008-0000-2100-0000D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7" name="235 CuadroTexto">
          <a:extLst>
            <a:ext uri="{FF2B5EF4-FFF2-40B4-BE49-F238E27FC236}">
              <a16:creationId xmlns:a16="http://schemas.microsoft.com/office/drawing/2014/main" xmlns="" id="{00000000-0008-0000-2100-0000D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8" name="236 CuadroTexto">
          <a:extLst>
            <a:ext uri="{FF2B5EF4-FFF2-40B4-BE49-F238E27FC236}">
              <a16:creationId xmlns:a16="http://schemas.microsoft.com/office/drawing/2014/main" xmlns="" id="{00000000-0008-0000-2100-0000D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9" name="237 CuadroTexto">
          <a:extLst>
            <a:ext uri="{FF2B5EF4-FFF2-40B4-BE49-F238E27FC236}">
              <a16:creationId xmlns:a16="http://schemas.microsoft.com/office/drawing/2014/main" xmlns="" id="{00000000-0008-0000-2100-0000D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0" name="238 CuadroTexto">
          <a:extLst>
            <a:ext uri="{FF2B5EF4-FFF2-40B4-BE49-F238E27FC236}">
              <a16:creationId xmlns:a16="http://schemas.microsoft.com/office/drawing/2014/main" xmlns="" id="{00000000-0008-0000-2100-0000D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1" name="239 CuadroTexto">
          <a:extLst>
            <a:ext uri="{FF2B5EF4-FFF2-40B4-BE49-F238E27FC236}">
              <a16:creationId xmlns:a16="http://schemas.microsoft.com/office/drawing/2014/main" xmlns="" id="{00000000-0008-0000-2100-0000D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2" name="240 CuadroTexto">
          <a:extLst>
            <a:ext uri="{FF2B5EF4-FFF2-40B4-BE49-F238E27FC236}">
              <a16:creationId xmlns:a16="http://schemas.microsoft.com/office/drawing/2014/main" xmlns="" id="{00000000-0008-0000-2100-0000D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3" name="241 CuadroTexto">
          <a:extLst>
            <a:ext uri="{FF2B5EF4-FFF2-40B4-BE49-F238E27FC236}">
              <a16:creationId xmlns:a16="http://schemas.microsoft.com/office/drawing/2014/main" xmlns="" id="{00000000-0008-0000-2100-0000D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4" name="242 CuadroTexto">
          <a:extLst>
            <a:ext uri="{FF2B5EF4-FFF2-40B4-BE49-F238E27FC236}">
              <a16:creationId xmlns:a16="http://schemas.microsoft.com/office/drawing/2014/main" xmlns="" id="{00000000-0008-0000-2100-0000D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5" name="243 CuadroTexto">
          <a:extLst>
            <a:ext uri="{FF2B5EF4-FFF2-40B4-BE49-F238E27FC236}">
              <a16:creationId xmlns:a16="http://schemas.microsoft.com/office/drawing/2014/main" xmlns="" id="{00000000-0008-0000-2100-0000D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6" name="244 CuadroTexto">
          <a:extLst>
            <a:ext uri="{FF2B5EF4-FFF2-40B4-BE49-F238E27FC236}">
              <a16:creationId xmlns:a16="http://schemas.microsoft.com/office/drawing/2014/main" xmlns="" id="{00000000-0008-0000-2100-0000D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7" name="245 CuadroTexto">
          <a:extLst>
            <a:ext uri="{FF2B5EF4-FFF2-40B4-BE49-F238E27FC236}">
              <a16:creationId xmlns:a16="http://schemas.microsoft.com/office/drawing/2014/main" xmlns="" id="{00000000-0008-0000-2100-0000D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8" name="246 CuadroTexto">
          <a:extLst>
            <a:ext uri="{FF2B5EF4-FFF2-40B4-BE49-F238E27FC236}">
              <a16:creationId xmlns:a16="http://schemas.microsoft.com/office/drawing/2014/main" xmlns="" id="{00000000-0008-0000-2100-0000D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9" name="247 CuadroTexto">
          <a:extLst>
            <a:ext uri="{FF2B5EF4-FFF2-40B4-BE49-F238E27FC236}">
              <a16:creationId xmlns:a16="http://schemas.microsoft.com/office/drawing/2014/main" xmlns="" id="{00000000-0008-0000-2100-0000D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0" name="248 CuadroTexto">
          <a:extLst>
            <a:ext uri="{FF2B5EF4-FFF2-40B4-BE49-F238E27FC236}">
              <a16:creationId xmlns:a16="http://schemas.microsoft.com/office/drawing/2014/main" xmlns="" id="{00000000-0008-0000-2100-0000D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1" name="249 CuadroTexto">
          <a:extLst>
            <a:ext uri="{FF2B5EF4-FFF2-40B4-BE49-F238E27FC236}">
              <a16:creationId xmlns:a16="http://schemas.microsoft.com/office/drawing/2014/main" xmlns="" id="{00000000-0008-0000-2100-0000D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2" name="250 CuadroTexto">
          <a:extLst>
            <a:ext uri="{FF2B5EF4-FFF2-40B4-BE49-F238E27FC236}">
              <a16:creationId xmlns:a16="http://schemas.microsoft.com/office/drawing/2014/main" xmlns="" id="{00000000-0008-0000-2100-0000E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3" name="251 CuadroTexto">
          <a:extLst>
            <a:ext uri="{FF2B5EF4-FFF2-40B4-BE49-F238E27FC236}">
              <a16:creationId xmlns:a16="http://schemas.microsoft.com/office/drawing/2014/main" xmlns="" id="{00000000-0008-0000-2100-0000E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4" name="252 CuadroTexto">
          <a:extLst>
            <a:ext uri="{FF2B5EF4-FFF2-40B4-BE49-F238E27FC236}">
              <a16:creationId xmlns:a16="http://schemas.microsoft.com/office/drawing/2014/main" xmlns="" id="{00000000-0008-0000-2100-0000E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5" name="253 CuadroTexto">
          <a:extLst>
            <a:ext uri="{FF2B5EF4-FFF2-40B4-BE49-F238E27FC236}">
              <a16:creationId xmlns:a16="http://schemas.microsoft.com/office/drawing/2014/main" xmlns="" id="{00000000-0008-0000-2100-0000E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6" name="254 CuadroTexto">
          <a:extLst>
            <a:ext uri="{FF2B5EF4-FFF2-40B4-BE49-F238E27FC236}">
              <a16:creationId xmlns:a16="http://schemas.microsoft.com/office/drawing/2014/main" xmlns="" id="{00000000-0008-0000-2100-0000E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7" name="255 CuadroTexto">
          <a:extLst>
            <a:ext uri="{FF2B5EF4-FFF2-40B4-BE49-F238E27FC236}">
              <a16:creationId xmlns:a16="http://schemas.microsoft.com/office/drawing/2014/main" xmlns="" id="{00000000-0008-0000-2100-0000E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8" name="256 CuadroTexto">
          <a:extLst>
            <a:ext uri="{FF2B5EF4-FFF2-40B4-BE49-F238E27FC236}">
              <a16:creationId xmlns:a16="http://schemas.microsoft.com/office/drawing/2014/main" xmlns="" id="{00000000-0008-0000-2100-0000E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9" name="257 CuadroTexto">
          <a:extLst>
            <a:ext uri="{FF2B5EF4-FFF2-40B4-BE49-F238E27FC236}">
              <a16:creationId xmlns:a16="http://schemas.microsoft.com/office/drawing/2014/main" xmlns="" id="{00000000-0008-0000-2100-0000E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0" name="258 CuadroTexto">
          <a:extLst>
            <a:ext uri="{FF2B5EF4-FFF2-40B4-BE49-F238E27FC236}">
              <a16:creationId xmlns:a16="http://schemas.microsoft.com/office/drawing/2014/main" xmlns="" id="{00000000-0008-0000-2100-0000E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1" name="259 CuadroTexto">
          <a:extLst>
            <a:ext uri="{FF2B5EF4-FFF2-40B4-BE49-F238E27FC236}">
              <a16:creationId xmlns:a16="http://schemas.microsoft.com/office/drawing/2014/main" xmlns="" id="{00000000-0008-0000-2100-0000E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2" name="260 CuadroTexto">
          <a:extLst>
            <a:ext uri="{FF2B5EF4-FFF2-40B4-BE49-F238E27FC236}">
              <a16:creationId xmlns:a16="http://schemas.microsoft.com/office/drawing/2014/main" xmlns="" id="{00000000-0008-0000-2100-0000E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3" name="261 CuadroTexto">
          <a:extLst>
            <a:ext uri="{FF2B5EF4-FFF2-40B4-BE49-F238E27FC236}">
              <a16:creationId xmlns:a16="http://schemas.microsoft.com/office/drawing/2014/main" xmlns="" id="{00000000-0008-0000-2100-0000E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4" name="262 CuadroTexto">
          <a:extLst>
            <a:ext uri="{FF2B5EF4-FFF2-40B4-BE49-F238E27FC236}">
              <a16:creationId xmlns:a16="http://schemas.microsoft.com/office/drawing/2014/main" xmlns="" id="{00000000-0008-0000-2100-0000E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5" name="263 CuadroTexto">
          <a:extLst>
            <a:ext uri="{FF2B5EF4-FFF2-40B4-BE49-F238E27FC236}">
              <a16:creationId xmlns:a16="http://schemas.microsoft.com/office/drawing/2014/main" xmlns="" id="{00000000-0008-0000-2100-0000E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6" name="264 CuadroTexto">
          <a:extLst>
            <a:ext uri="{FF2B5EF4-FFF2-40B4-BE49-F238E27FC236}">
              <a16:creationId xmlns:a16="http://schemas.microsoft.com/office/drawing/2014/main" xmlns="" id="{00000000-0008-0000-2100-0000E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7" name="265 CuadroTexto">
          <a:extLst>
            <a:ext uri="{FF2B5EF4-FFF2-40B4-BE49-F238E27FC236}">
              <a16:creationId xmlns:a16="http://schemas.microsoft.com/office/drawing/2014/main" xmlns="" id="{00000000-0008-0000-2100-0000E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8" name="266 CuadroTexto">
          <a:extLst>
            <a:ext uri="{FF2B5EF4-FFF2-40B4-BE49-F238E27FC236}">
              <a16:creationId xmlns:a16="http://schemas.microsoft.com/office/drawing/2014/main" xmlns="" id="{00000000-0008-0000-2100-0000F0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9" name="267 CuadroTexto">
          <a:extLst>
            <a:ext uri="{FF2B5EF4-FFF2-40B4-BE49-F238E27FC236}">
              <a16:creationId xmlns:a16="http://schemas.microsoft.com/office/drawing/2014/main" xmlns="" id="{00000000-0008-0000-2100-0000F1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0" name="268 CuadroTexto">
          <a:extLst>
            <a:ext uri="{FF2B5EF4-FFF2-40B4-BE49-F238E27FC236}">
              <a16:creationId xmlns:a16="http://schemas.microsoft.com/office/drawing/2014/main" xmlns="" id="{00000000-0008-0000-2100-0000F2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1" name="269 CuadroTexto">
          <a:extLst>
            <a:ext uri="{FF2B5EF4-FFF2-40B4-BE49-F238E27FC236}">
              <a16:creationId xmlns:a16="http://schemas.microsoft.com/office/drawing/2014/main" xmlns="" id="{00000000-0008-0000-2100-0000F3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2" name="270 CuadroTexto">
          <a:extLst>
            <a:ext uri="{FF2B5EF4-FFF2-40B4-BE49-F238E27FC236}">
              <a16:creationId xmlns:a16="http://schemas.microsoft.com/office/drawing/2014/main" xmlns="" id="{00000000-0008-0000-2100-0000F4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3" name="271 CuadroTexto">
          <a:extLst>
            <a:ext uri="{FF2B5EF4-FFF2-40B4-BE49-F238E27FC236}">
              <a16:creationId xmlns:a16="http://schemas.microsoft.com/office/drawing/2014/main" xmlns="" id="{00000000-0008-0000-2100-0000F5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4" name="272 CuadroTexto">
          <a:extLst>
            <a:ext uri="{FF2B5EF4-FFF2-40B4-BE49-F238E27FC236}">
              <a16:creationId xmlns:a16="http://schemas.microsoft.com/office/drawing/2014/main" xmlns="" id="{00000000-0008-0000-2100-0000F6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5" name="273 CuadroTexto">
          <a:extLst>
            <a:ext uri="{FF2B5EF4-FFF2-40B4-BE49-F238E27FC236}">
              <a16:creationId xmlns:a16="http://schemas.microsoft.com/office/drawing/2014/main" xmlns="" id="{00000000-0008-0000-2100-0000F7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6" name="274 CuadroTexto">
          <a:extLst>
            <a:ext uri="{FF2B5EF4-FFF2-40B4-BE49-F238E27FC236}">
              <a16:creationId xmlns:a16="http://schemas.microsoft.com/office/drawing/2014/main" xmlns="" id="{00000000-0008-0000-2100-0000F8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7" name="275 CuadroTexto">
          <a:extLst>
            <a:ext uri="{FF2B5EF4-FFF2-40B4-BE49-F238E27FC236}">
              <a16:creationId xmlns:a16="http://schemas.microsoft.com/office/drawing/2014/main" xmlns="" id="{00000000-0008-0000-2100-0000F9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8" name="276 CuadroTexto">
          <a:extLst>
            <a:ext uri="{FF2B5EF4-FFF2-40B4-BE49-F238E27FC236}">
              <a16:creationId xmlns:a16="http://schemas.microsoft.com/office/drawing/2014/main" xmlns="" id="{00000000-0008-0000-2100-0000FA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9" name="277 CuadroTexto">
          <a:extLst>
            <a:ext uri="{FF2B5EF4-FFF2-40B4-BE49-F238E27FC236}">
              <a16:creationId xmlns:a16="http://schemas.microsoft.com/office/drawing/2014/main" xmlns="" id="{00000000-0008-0000-2100-0000FB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0" name="278 CuadroTexto">
          <a:extLst>
            <a:ext uri="{FF2B5EF4-FFF2-40B4-BE49-F238E27FC236}">
              <a16:creationId xmlns:a16="http://schemas.microsoft.com/office/drawing/2014/main" xmlns="" id="{00000000-0008-0000-2100-0000FC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1" name="279 CuadroTexto">
          <a:extLst>
            <a:ext uri="{FF2B5EF4-FFF2-40B4-BE49-F238E27FC236}">
              <a16:creationId xmlns:a16="http://schemas.microsoft.com/office/drawing/2014/main" xmlns="" id="{00000000-0008-0000-2100-0000FD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2" name="280 CuadroTexto">
          <a:extLst>
            <a:ext uri="{FF2B5EF4-FFF2-40B4-BE49-F238E27FC236}">
              <a16:creationId xmlns:a16="http://schemas.microsoft.com/office/drawing/2014/main" xmlns="" id="{00000000-0008-0000-2100-0000FE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3" name="281 CuadroTexto">
          <a:extLst>
            <a:ext uri="{FF2B5EF4-FFF2-40B4-BE49-F238E27FC236}">
              <a16:creationId xmlns:a16="http://schemas.microsoft.com/office/drawing/2014/main" xmlns="" id="{00000000-0008-0000-2100-0000FF12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4" name="282 CuadroTexto">
          <a:extLst>
            <a:ext uri="{FF2B5EF4-FFF2-40B4-BE49-F238E27FC236}">
              <a16:creationId xmlns:a16="http://schemas.microsoft.com/office/drawing/2014/main" xmlns="" id="{00000000-0008-0000-2100-000000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5" name="283 CuadroTexto">
          <a:extLst>
            <a:ext uri="{FF2B5EF4-FFF2-40B4-BE49-F238E27FC236}">
              <a16:creationId xmlns:a16="http://schemas.microsoft.com/office/drawing/2014/main" xmlns="" id="{00000000-0008-0000-2100-000001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6" name="284 CuadroTexto">
          <a:extLst>
            <a:ext uri="{FF2B5EF4-FFF2-40B4-BE49-F238E27FC236}">
              <a16:creationId xmlns:a16="http://schemas.microsoft.com/office/drawing/2014/main" xmlns="" id="{00000000-0008-0000-2100-000002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7" name="285 CuadroTexto">
          <a:extLst>
            <a:ext uri="{FF2B5EF4-FFF2-40B4-BE49-F238E27FC236}">
              <a16:creationId xmlns:a16="http://schemas.microsoft.com/office/drawing/2014/main" xmlns="" id="{00000000-0008-0000-2100-000003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8" name="286 CuadroTexto">
          <a:extLst>
            <a:ext uri="{FF2B5EF4-FFF2-40B4-BE49-F238E27FC236}">
              <a16:creationId xmlns:a16="http://schemas.microsoft.com/office/drawing/2014/main" xmlns="" id="{00000000-0008-0000-2100-000004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9" name="287 CuadroTexto">
          <a:extLst>
            <a:ext uri="{FF2B5EF4-FFF2-40B4-BE49-F238E27FC236}">
              <a16:creationId xmlns:a16="http://schemas.microsoft.com/office/drawing/2014/main" xmlns="" id="{00000000-0008-0000-2100-000005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0" name="288 CuadroTexto">
          <a:extLst>
            <a:ext uri="{FF2B5EF4-FFF2-40B4-BE49-F238E27FC236}">
              <a16:creationId xmlns:a16="http://schemas.microsoft.com/office/drawing/2014/main" xmlns="" id="{00000000-0008-0000-2100-000006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1" name="289 CuadroTexto">
          <a:extLst>
            <a:ext uri="{FF2B5EF4-FFF2-40B4-BE49-F238E27FC236}">
              <a16:creationId xmlns:a16="http://schemas.microsoft.com/office/drawing/2014/main" xmlns="" id="{00000000-0008-0000-2100-000007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2" name="290 CuadroTexto">
          <a:extLst>
            <a:ext uri="{FF2B5EF4-FFF2-40B4-BE49-F238E27FC236}">
              <a16:creationId xmlns:a16="http://schemas.microsoft.com/office/drawing/2014/main" xmlns="" id="{00000000-0008-0000-2100-000008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3" name="291 CuadroTexto">
          <a:extLst>
            <a:ext uri="{FF2B5EF4-FFF2-40B4-BE49-F238E27FC236}">
              <a16:creationId xmlns:a16="http://schemas.microsoft.com/office/drawing/2014/main" xmlns="" id="{00000000-0008-0000-2100-000009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4" name="292 CuadroTexto">
          <a:extLst>
            <a:ext uri="{FF2B5EF4-FFF2-40B4-BE49-F238E27FC236}">
              <a16:creationId xmlns:a16="http://schemas.microsoft.com/office/drawing/2014/main" xmlns="" id="{00000000-0008-0000-2100-00000A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5" name="293 CuadroTexto">
          <a:extLst>
            <a:ext uri="{FF2B5EF4-FFF2-40B4-BE49-F238E27FC236}">
              <a16:creationId xmlns:a16="http://schemas.microsoft.com/office/drawing/2014/main" xmlns="" id="{00000000-0008-0000-2100-00000B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6" name="294 CuadroTexto">
          <a:extLst>
            <a:ext uri="{FF2B5EF4-FFF2-40B4-BE49-F238E27FC236}">
              <a16:creationId xmlns:a16="http://schemas.microsoft.com/office/drawing/2014/main" xmlns="" id="{00000000-0008-0000-2100-00000C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7" name="295 CuadroTexto">
          <a:extLst>
            <a:ext uri="{FF2B5EF4-FFF2-40B4-BE49-F238E27FC236}">
              <a16:creationId xmlns:a16="http://schemas.microsoft.com/office/drawing/2014/main" xmlns="" id="{00000000-0008-0000-2100-00000D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8" name="296 CuadroTexto">
          <a:extLst>
            <a:ext uri="{FF2B5EF4-FFF2-40B4-BE49-F238E27FC236}">
              <a16:creationId xmlns:a16="http://schemas.microsoft.com/office/drawing/2014/main" xmlns="" id="{00000000-0008-0000-2100-00000E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9" name="1 CuadroTexto">
          <a:extLst>
            <a:ext uri="{FF2B5EF4-FFF2-40B4-BE49-F238E27FC236}">
              <a16:creationId xmlns:a16="http://schemas.microsoft.com/office/drawing/2014/main" xmlns="" id="{00000000-0008-0000-2100-00000F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0" name="2 CuadroTexto">
          <a:extLst>
            <a:ext uri="{FF2B5EF4-FFF2-40B4-BE49-F238E27FC236}">
              <a16:creationId xmlns:a16="http://schemas.microsoft.com/office/drawing/2014/main" xmlns="" id="{00000000-0008-0000-2100-000010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1" name="3 CuadroTexto">
          <a:extLst>
            <a:ext uri="{FF2B5EF4-FFF2-40B4-BE49-F238E27FC236}">
              <a16:creationId xmlns:a16="http://schemas.microsoft.com/office/drawing/2014/main" xmlns="" id="{00000000-0008-0000-2100-000011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2" name="4 CuadroTexto">
          <a:extLst>
            <a:ext uri="{FF2B5EF4-FFF2-40B4-BE49-F238E27FC236}">
              <a16:creationId xmlns:a16="http://schemas.microsoft.com/office/drawing/2014/main" xmlns="" id="{00000000-0008-0000-2100-000012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3" name="5 CuadroTexto">
          <a:extLst>
            <a:ext uri="{FF2B5EF4-FFF2-40B4-BE49-F238E27FC236}">
              <a16:creationId xmlns:a16="http://schemas.microsoft.com/office/drawing/2014/main" xmlns="" id="{00000000-0008-0000-2100-000013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4" name="6 CuadroTexto">
          <a:extLst>
            <a:ext uri="{FF2B5EF4-FFF2-40B4-BE49-F238E27FC236}">
              <a16:creationId xmlns:a16="http://schemas.microsoft.com/office/drawing/2014/main" xmlns="" id="{00000000-0008-0000-2100-000014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5" name="7 CuadroTexto">
          <a:extLst>
            <a:ext uri="{FF2B5EF4-FFF2-40B4-BE49-F238E27FC236}">
              <a16:creationId xmlns:a16="http://schemas.microsoft.com/office/drawing/2014/main" xmlns="" id="{00000000-0008-0000-2100-000015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6" name="8 CuadroTexto">
          <a:extLst>
            <a:ext uri="{FF2B5EF4-FFF2-40B4-BE49-F238E27FC236}">
              <a16:creationId xmlns:a16="http://schemas.microsoft.com/office/drawing/2014/main" xmlns="" id="{00000000-0008-0000-2100-000016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7" name="9 CuadroTexto">
          <a:extLst>
            <a:ext uri="{FF2B5EF4-FFF2-40B4-BE49-F238E27FC236}">
              <a16:creationId xmlns:a16="http://schemas.microsoft.com/office/drawing/2014/main" xmlns="" id="{00000000-0008-0000-2100-000017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8" name="10 CuadroTexto">
          <a:extLst>
            <a:ext uri="{FF2B5EF4-FFF2-40B4-BE49-F238E27FC236}">
              <a16:creationId xmlns:a16="http://schemas.microsoft.com/office/drawing/2014/main" xmlns="" id="{00000000-0008-0000-2100-000018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9" name="11 CuadroTexto">
          <a:extLst>
            <a:ext uri="{FF2B5EF4-FFF2-40B4-BE49-F238E27FC236}">
              <a16:creationId xmlns:a16="http://schemas.microsoft.com/office/drawing/2014/main" xmlns="" id="{00000000-0008-0000-2100-000019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0" name="12 CuadroTexto">
          <a:extLst>
            <a:ext uri="{FF2B5EF4-FFF2-40B4-BE49-F238E27FC236}">
              <a16:creationId xmlns:a16="http://schemas.microsoft.com/office/drawing/2014/main" xmlns="" id="{00000000-0008-0000-2100-00001A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1" name="13 CuadroTexto">
          <a:extLst>
            <a:ext uri="{FF2B5EF4-FFF2-40B4-BE49-F238E27FC236}">
              <a16:creationId xmlns:a16="http://schemas.microsoft.com/office/drawing/2014/main" xmlns="" id="{00000000-0008-0000-2100-00001B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2" name="14 CuadroTexto">
          <a:extLst>
            <a:ext uri="{FF2B5EF4-FFF2-40B4-BE49-F238E27FC236}">
              <a16:creationId xmlns:a16="http://schemas.microsoft.com/office/drawing/2014/main" xmlns="" id="{00000000-0008-0000-2100-00001C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3" name="15 CuadroTexto">
          <a:extLst>
            <a:ext uri="{FF2B5EF4-FFF2-40B4-BE49-F238E27FC236}">
              <a16:creationId xmlns:a16="http://schemas.microsoft.com/office/drawing/2014/main" xmlns="" id="{00000000-0008-0000-2100-00001D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4" name="16 CuadroTexto">
          <a:extLst>
            <a:ext uri="{FF2B5EF4-FFF2-40B4-BE49-F238E27FC236}">
              <a16:creationId xmlns:a16="http://schemas.microsoft.com/office/drawing/2014/main" xmlns="" id="{00000000-0008-0000-2100-00001E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5" name="18 CuadroTexto">
          <a:extLst>
            <a:ext uri="{FF2B5EF4-FFF2-40B4-BE49-F238E27FC236}">
              <a16:creationId xmlns:a16="http://schemas.microsoft.com/office/drawing/2014/main" xmlns="" id="{00000000-0008-0000-2100-00001F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6" name="19 CuadroTexto">
          <a:extLst>
            <a:ext uri="{FF2B5EF4-FFF2-40B4-BE49-F238E27FC236}">
              <a16:creationId xmlns:a16="http://schemas.microsoft.com/office/drawing/2014/main" xmlns="" id="{00000000-0008-0000-2100-000020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7" name="20 CuadroTexto">
          <a:extLst>
            <a:ext uri="{FF2B5EF4-FFF2-40B4-BE49-F238E27FC236}">
              <a16:creationId xmlns:a16="http://schemas.microsoft.com/office/drawing/2014/main" xmlns="" id="{00000000-0008-0000-2100-000021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8" name="21 CuadroTexto">
          <a:extLst>
            <a:ext uri="{FF2B5EF4-FFF2-40B4-BE49-F238E27FC236}">
              <a16:creationId xmlns:a16="http://schemas.microsoft.com/office/drawing/2014/main" xmlns="" id="{00000000-0008-0000-2100-000022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9" name="22 CuadroTexto">
          <a:extLst>
            <a:ext uri="{FF2B5EF4-FFF2-40B4-BE49-F238E27FC236}">
              <a16:creationId xmlns:a16="http://schemas.microsoft.com/office/drawing/2014/main" xmlns="" id="{00000000-0008-0000-2100-000023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0" name="23 CuadroTexto">
          <a:extLst>
            <a:ext uri="{FF2B5EF4-FFF2-40B4-BE49-F238E27FC236}">
              <a16:creationId xmlns:a16="http://schemas.microsoft.com/office/drawing/2014/main" xmlns="" id="{00000000-0008-0000-2100-000024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1" name="24 CuadroTexto">
          <a:extLst>
            <a:ext uri="{FF2B5EF4-FFF2-40B4-BE49-F238E27FC236}">
              <a16:creationId xmlns:a16="http://schemas.microsoft.com/office/drawing/2014/main" xmlns="" id="{00000000-0008-0000-2100-000025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2" name="25 CuadroTexto">
          <a:extLst>
            <a:ext uri="{FF2B5EF4-FFF2-40B4-BE49-F238E27FC236}">
              <a16:creationId xmlns:a16="http://schemas.microsoft.com/office/drawing/2014/main" xmlns="" id="{00000000-0008-0000-2100-000026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3" name="26 CuadroTexto">
          <a:extLst>
            <a:ext uri="{FF2B5EF4-FFF2-40B4-BE49-F238E27FC236}">
              <a16:creationId xmlns:a16="http://schemas.microsoft.com/office/drawing/2014/main" xmlns="" id="{00000000-0008-0000-2100-000027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4" name="27 CuadroTexto">
          <a:extLst>
            <a:ext uri="{FF2B5EF4-FFF2-40B4-BE49-F238E27FC236}">
              <a16:creationId xmlns:a16="http://schemas.microsoft.com/office/drawing/2014/main" xmlns="" id="{00000000-0008-0000-2100-000028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5" name="28 CuadroTexto">
          <a:extLst>
            <a:ext uri="{FF2B5EF4-FFF2-40B4-BE49-F238E27FC236}">
              <a16:creationId xmlns:a16="http://schemas.microsoft.com/office/drawing/2014/main" xmlns="" id="{00000000-0008-0000-2100-000029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6" name="29 CuadroTexto">
          <a:extLst>
            <a:ext uri="{FF2B5EF4-FFF2-40B4-BE49-F238E27FC236}">
              <a16:creationId xmlns:a16="http://schemas.microsoft.com/office/drawing/2014/main" xmlns="" id="{00000000-0008-0000-2100-00002A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7" name="30 CuadroTexto">
          <a:extLst>
            <a:ext uri="{FF2B5EF4-FFF2-40B4-BE49-F238E27FC236}">
              <a16:creationId xmlns:a16="http://schemas.microsoft.com/office/drawing/2014/main" xmlns="" id="{00000000-0008-0000-2100-00002B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8" name="31 CuadroTexto">
          <a:extLst>
            <a:ext uri="{FF2B5EF4-FFF2-40B4-BE49-F238E27FC236}">
              <a16:creationId xmlns:a16="http://schemas.microsoft.com/office/drawing/2014/main" xmlns="" id="{00000000-0008-0000-2100-00002C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9" name="32 CuadroTexto">
          <a:extLst>
            <a:ext uri="{FF2B5EF4-FFF2-40B4-BE49-F238E27FC236}">
              <a16:creationId xmlns:a16="http://schemas.microsoft.com/office/drawing/2014/main" xmlns="" id="{00000000-0008-0000-2100-00002D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0" name="33 CuadroTexto">
          <a:extLst>
            <a:ext uri="{FF2B5EF4-FFF2-40B4-BE49-F238E27FC236}">
              <a16:creationId xmlns:a16="http://schemas.microsoft.com/office/drawing/2014/main" xmlns="" id="{00000000-0008-0000-2100-00002E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1" name="34 CuadroTexto">
          <a:extLst>
            <a:ext uri="{FF2B5EF4-FFF2-40B4-BE49-F238E27FC236}">
              <a16:creationId xmlns:a16="http://schemas.microsoft.com/office/drawing/2014/main" xmlns="" id="{00000000-0008-0000-2100-00002F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2" name="35 CuadroTexto">
          <a:extLst>
            <a:ext uri="{FF2B5EF4-FFF2-40B4-BE49-F238E27FC236}">
              <a16:creationId xmlns:a16="http://schemas.microsoft.com/office/drawing/2014/main" xmlns="" id="{00000000-0008-0000-2100-000030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3" name="36 CuadroTexto">
          <a:extLst>
            <a:ext uri="{FF2B5EF4-FFF2-40B4-BE49-F238E27FC236}">
              <a16:creationId xmlns:a16="http://schemas.microsoft.com/office/drawing/2014/main" xmlns="" id="{00000000-0008-0000-2100-000031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4" name="37 CuadroTexto">
          <a:extLst>
            <a:ext uri="{FF2B5EF4-FFF2-40B4-BE49-F238E27FC236}">
              <a16:creationId xmlns:a16="http://schemas.microsoft.com/office/drawing/2014/main" xmlns="" id="{00000000-0008-0000-2100-000032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5" name="38 CuadroTexto">
          <a:extLst>
            <a:ext uri="{FF2B5EF4-FFF2-40B4-BE49-F238E27FC236}">
              <a16:creationId xmlns:a16="http://schemas.microsoft.com/office/drawing/2014/main" xmlns="" id="{00000000-0008-0000-2100-000033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6" name="39 CuadroTexto">
          <a:extLst>
            <a:ext uri="{FF2B5EF4-FFF2-40B4-BE49-F238E27FC236}">
              <a16:creationId xmlns:a16="http://schemas.microsoft.com/office/drawing/2014/main" xmlns="" id="{00000000-0008-0000-2100-000034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7" name="40 CuadroTexto">
          <a:extLst>
            <a:ext uri="{FF2B5EF4-FFF2-40B4-BE49-F238E27FC236}">
              <a16:creationId xmlns:a16="http://schemas.microsoft.com/office/drawing/2014/main" xmlns="" id="{00000000-0008-0000-2100-000035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8" name="41 CuadroTexto">
          <a:extLst>
            <a:ext uri="{FF2B5EF4-FFF2-40B4-BE49-F238E27FC236}">
              <a16:creationId xmlns:a16="http://schemas.microsoft.com/office/drawing/2014/main" xmlns="" id="{00000000-0008-0000-2100-000036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9" name="42 CuadroTexto">
          <a:extLst>
            <a:ext uri="{FF2B5EF4-FFF2-40B4-BE49-F238E27FC236}">
              <a16:creationId xmlns:a16="http://schemas.microsoft.com/office/drawing/2014/main" xmlns="" id="{00000000-0008-0000-2100-000037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0" name="43 CuadroTexto">
          <a:extLst>
            <a:ext uri="{FF2B5EF4-FFF2-40B4-BE49-F238E27FC236}">
              <a16:creationId xmlns:a16="http://schemas.microsoft.com/office/drawing/2014/main" xmlns="" id="{00000000-0008-0000-2100-000038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1" name="44 CuadroTexto">
          <a:extLst>
            <a:ext uri="{FF2B5EF4-FFF2-40B4-BE49-F238E27FC236}">
              <a16:creationId xmlns:a16="http://schemas.microsoft.com/office/drawing/2014/main" xmlns="" id="{00000000-0008-0000-2100-000039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2" name="45 CuadroTexto">
          <a:extLst>
            <a:ext uri="{FF2B5EF4-FFF2-40B4-BE49-F238E27FC236}">
              <a16:creationId xmlns:a16="http://schemas.microsoft.com/office/drawing/2014/main" xmlns="" id="{00000000-0008-0000-2100-00003A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3" name="46 CuadroTexto">
          <a:extLst>
            <a:ext uri="{FF2B5EF4-FFF2-40B4-BE49-F238E27FC236}">
              <a16:creationId xmlns:a16="http://schemas.microsoft.com/office/drawing/2014/main" xmlns="" id="{00000000-0008-0000-2100-00003B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4" name="47 CuadroTexto">
          <a:extLst>
            <a:ext uri="{FF2B5EF4-FFF2-40B4-BE49-F238E27FC236}">
              <a16:creationId xmlns:a16="http://schemas.microsoft.com/office/drawing/2014/main" xmlns="" id="{00000000-0008-0000-2100-00003C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5" name="48 CuadroTexto">
          <a:extLst>
            <a:ext uri="{FF2B5EF4-FFF2-40B4-BE49-F238E27FC236}">
              <a16:creationId xmlns:a16="http://schemas.microsoft.com/office/drawing/2014/main" xmlns="" id="{00000000-0008-0000-2100-00003D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6" name="49 CuadroTexto">
          <a:extLst>
            <a:ext uri="{FF2B5EF4-FFF2-40B4-BE49-F238E27FC236}">
              <a16:creationId xmlns:a16="http://schemas.microsoft.com/office/drawing/2014/main" xmlns="" id="{00000000-0008-0000-2100-00003E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7" name="50 CuadroTexto">
          <a:extLst>
            <a:ext uri="{FF2B5EF4-FFF2-40B4-BE49-F238E27FC236}">
              <a16:creationId xmlns:a16="http://schemas.microsoft.com/office/drawing/2014/main" xmlns="" id="{00000000-0008-0000-2100-00003F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8" name="51 CuadroTexto">
          <a:extLst>
            <a:ext uri="{FF2B5EF4-FFF2-40B4-BE49-F238E27FC236}">
              <a16:creationId xmlns:a16="http://schemas.microsoft.com/office/drawing/2014/main" xmlns="" id="{00000000-0008-0000-2100-000040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9" name="52 CuadroTexto">
          <a:extLst>
            <a:ext uri="{FF2B5EF4-FFF2-40B4-BE49-F238E27FC236}">
              <a16:creationId xmlns:a16="http://schemas.microsoft.com/office/drawing/2014/main" xmlns="" id="{00000000-0008-0000-2100-000041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0" name="53 CuadroTexto">
          <a:extLst>
            <a:ext uri="{FF2B5EF4-FFF2-40B4-BE49-F238E27FC236}">
              <a16:creationId xmlns:a16="http://schemas.microsoft.com/office/drawing/2014/main" xmlns="" id="{00000000-0008-0000-2100-000042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1" name="54 CuadroTexto">
          <a:extLst>
            <a:ext uri="{FF2B5EF4-FFF2-40B4-BE49-F238E27FC236}">
              <a16:creationId xmlns:a16="http://schemas.microsoft.com/office/drawing/2014/main" xmlns="" id="{00000000-0008-0000-2100-000043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2" name="55 CuadroTexto">
          <a:extLst>
            <a:ext uri="{FF2B5EF4-FFF2-40B4-BE49-F238E27FC236}">
              <a16:creationId xmlns:a16="http://schemas.microsoft.com/office/drawing/2014/main" xmlns="" id="{00000000-0008-0000-2100-000044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3" name="56 CuadroTexto">
          <a:extLst>
            <a:ext uri="{FF2B5EF4-FFF2-40B4-BE49-F238E27FC236}">
              <a16:creationId xmlns:a16="http://schemas.microsoft.com/office/drawing/2014/main" xmlns="" id="{00000000-0008-0000-2100-000045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4" name="57 CuadroTexto">
          <a:extLst>
            <a:ext uri="{FF2B5EF4-FFF2-40B4-BE49-F238E27FC236}">
              <a16:creationId xmlns:a16="http://schemas.microsoft.com/office/drawing/2014/main" xmlns="" id="{00000000-0008-0000-2100-000046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5" name="58 CuadroTexto">
          <a:extLst>
            <a:ext uri="{FF2B5EF4-FFF2-40B4-BE49-F238E27FC236}">
              <a16:creationId xmlns:a16="http://schemas.microsoft.com/office/drawing/2014/main" xmlns="" id="{00000000-0008-0000-2100-000047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6" name="59 CuadroTexto">
          <a:extLst>
            <a:ext uri="{FF2B5EF4-FFF2-40B4-BE49-F238E27FC236}">
              <a16:creationId xmlns:a16="http://schemas.microsoft.com/office/drawing/2014/main" xmlns="" id="{00000000-0008-0000-2100-000048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7" name="60 CuadroTexto">
          <a:extLst>
            <a:ext uri="{FF2B5EF4-FFF2-40B4-BE49-F238E27FC236}">
              <a16:creationId xmlns:a16="http://schemas.microsoft.com/office/drawing/2014/main" xmlns="" id="{00000000-0008-0000-2100-000049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8" name="61 CuadroTexto">
          <a:extLst>
            <a:ext uri="{FF2B5EF4-FFF2-40B4-BE49-F238E27FC236}">
              <a16:creationId xmlns:a16="http://schemas.microsoft.com/office/drawing/2014/main" xmlns="" id="{00000000-0008-0000-2100-00004A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9" name="62 CuadroTexto">
          <a:extLst>
            <a:ext uri="{FF2B5EF4-FFF2-40B4-BE49-F238E27FC236}">
              <a16:creationId xmlns:a16="http://schemas.microsoft.com/office/drawing/2014/main" xmlns="" id="{00000000-0008-0000-2100-00004B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0" name="63 CuadroTexto">
          <a:extLst>
            <a:ext uri="{FF2B5EF4-FFF2-40B4-BE49-F238E27FC236}">
              <a16:creationId xmlns:a16="http://schemas.microsoft.com/office/drawing/2014/main" xmlns="" id="{00000000-0008-0000-2100-00004C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1" name="64 CuadroTexto">
          <a:extLst>
            <a:ext uri="{FF2B5EF4-FFF2-40B4-BE49-F238E27FC236}">
              <a16:creationId xmlns:a16="http://schemas.microsoft.com/office/drawing/2014/main" xmlns="" id="{00000000-0008-0000-2100-00004D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2" name="65 CuadroTexto">
          <a:extLst>
            <a:ext uri="{FF2B5EF4-FFF2-40B4-BE49-F238E27FC236}">
              <a16:creationId xmlns:a16="http://schemas.microsoft.com/office/drawing/2014/main" xmlns="" id="{00000000-0008-0000-2100-00004E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3" name="66 CuadroTexto">
          <a:extLst>
            <a:ext uri="{FF2B5EF4-FFF2-40B4-BE49-F238E27FC236}">
              <a16:creationId xmlns:a16="http://schemas.microsoft.com/office/drawing/2014/main" xmlns="" id="{00000000-0008-0000-2100-00004F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4" name="67 CuadroTexto">
          <a:extLst>
            <a:ext uri="{FF2B5EF4-FFF2-40B4-BE49-F238E27FC236}">
              <a16:creationId xmlns:a16="http://schemas.microsoft.com/office/drawing/2014/main" xmlns="" id="{00000000-0008-0000-2100-000050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5" name="68 CuadroTexto">
          <a:extLst>
            <a:ext uri="{FF2B5EF4-FFF2-40B4-BE49-F238E27FC236}">
              <a16:creationId xmlns:a16="http://schemas.microsoft.com/office/drawing/2014/main" xmlns="" id="{00000000-0008-0000-2100-000051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6" name="69 CuadroTexto">
          <a:extLst>
            <a:ext uri="{FF2B5EF4-FFF2-40B4-BE49-F238E27FC236}">
              <a16:creationId xmlns:a16="http://schemas.microsoft.com/office/drawing/2014/main" xmlns="" id="{00000000-0008-0000-2100-000052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7" name="70 CuadroTexto">
          <a:extLst>
            <a:ext uri="{FF2B5EF4-FFF2-40B4-BE49-F238E27FC236}">
              <a16:creationId xmlns:a16="http://schemas.microsoft.com/office/drawing/2014/main" xmlns="" id="{00000000-0008-0000-2100-000053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8" name="71 CuadroTexto">
          <a:extLst>
            <a:ext uri="{FF2B5EF4-FFF2-40B4-BE49-F238E27FC236}">
              <a16:creationId xmlns:a16="http://schemas.microsoft.com/office/drawing/2014/main" xmlns="" id="{00000000-0008-0000-2100-000054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9" name="72 CuadroTexto">
          <a:extLst>
            <a:ext uri="{FF2B5EF4-FFF2-40B4-BE49-F238E27FC236}">
              <a16:creationId xmlns:a16="http://schemas.microsoft.com/office/drawing/2014/main" xmlns="" id="{00000000-0008-0000-2100-000055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0" name="73 CuadroTexto">
          <a:extLst>
            <a:ext uri="{FF2B5EF4-FFF2-40B4-BE49-F238E27FC236}">
              <a16:creationId xmlns:a16="http://schemas.microsoft.com/office/drawing/2014/main" xmlns="" id="{00000000-0008-0000-2100-000056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1" name="74 CuadroTexto">
          <a:extLst>
            <a:ext uri="{FF2B5EF4-FFF2-40B4-BE49-F238E27FC236}">
              <a16:creationId xmlns:a16="http://schemas.microsoft.com/office/drawing/2014/main" xmlns="" id="{00000000-0008-0000-2100-000057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2" name="75 CuadroTexto">
          <a:extLst>
            <a:ext uri="{FF2B5EF4-FFF2-40B4-BE49-F238E27FC236}">
              <a16:creationId xmlns:a16="http://schemas.microsoft.com/office/drawing/2014/main" xmlns="" id="{00000000-0008-0000-2100-000058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3" name="76 CuadroTexto">
          <a:extLst>
            <a:ext uri="{FF2B5EF4-FFF2-40B4-BE49-F238E27FC236}">
              <a16:creationId xmlns:a16="http://schemas.microsoft.com/office/drawing/2014/main" xmlns="" id="{00000000-0008-0000-2100-000059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4" name="77 CuadroTexto">
          <a:extLst>
            <a:ext uri="{FF2B5EF4-FFF2-40B4-BE49-F238E27FC236}">
              <a16:creationId xmlns:a16="http://schemas.microsoft.com/office/drawing/2014/main" xmlns="" id="{00000000-0008-0000-2100-00005A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5" name="78 CuadroTexto">
          <a:extLst>
            <a:ext uri="{FF2B5EF4-FFF2-40B4-BE49-F238E27FC236}">
              <a16:creationId xmlns:a16="http://schemas.microsoft.com/office/drawing/2014/main" xmlns="" id="{00000000-0008-0000-2100-00005B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6" name="79 CuadroTexto">
          <a:extLst>
            <a:ext uri="{FF2B5EF4-FFF2-40B4-BE49-F238E27FC236}">
              <a16:creationId xmlns:a16="http://schemas.microsoft.com/office/drawing/2014/main" xmlns="" id="{00000000-0008-0000-2100-00005C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7" name="80 CuadroTexto">
          <a:extLst>
            <a:ext uri="{FF2B5EF4-FFF2-40B4-BE49-F238E27FC236}">
              <a16:creationId xmlns:a16="http://schemas.microsoft.com/office/drawing/2014/main" xmlns="" id="{00000000-0008-0000-2100-00005D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8" name="81 CuadroTexto">
          <a:extLst>
            <a:ext uri="{FF2B5EF4-FFF2-40B4-BE49-F238E27FC236}">
              <a16:creationId xmlns:a16="http://schemas.microsoft.com/office/drawing/2014/main" xmlns="" id="{00000000-0008-0000-2100-00005E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9" name="82 CuadroTexto">
          <a:extLst>
            <a:ext uri="{FF2B5EF4-FFF2-40B4-BE49-F238E27FC236}">
              <a16:creationId xmlns:a16="http://schemas.microsoft.com/office/drawing/2014/main" xmlns="" id="{00000000-0008-0000-2100-00005F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0" name="83 CuadroTexto">
          <a:extLst>
            <a:ext uri="{FF2B5EF4-FFF2-40B4-BE49-F238E27FC236}">
              <a16:creationId xmlns:a16="http://schemas.microsoft.com/office/drawing/2014/main" xmlns="" id="{00000000-0008-0000-2100-000060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1" name="84 CuadroTexto">
          <a:extLst>
            <a:ext uri="{FF2B5EF4-FFF2-40B4-BE49-F238E27FC236}">
              <a16:creationId xmlns:a16="http://schemas.microsoft.com/office/drawing/2014/main" xmlns="" id="{00000000-0008-0000-2100-000061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2" name="85 CuadroTexto">
          <a:extLst>
            <a:ext uri="{FF2B5EF4-FFF2-40B4-BE49-F238E27FC236}">
              <a16:creationId xmlns:a16="http://schemas.microsoft.com/office/drawing/2014/main" xmlns="" id="{00000000-0008-0000-2100-000062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3" name="86 CuadroTexto">
          <a:extLst>
            <a:ext uri="{FF2B5EF4-FFF2-40B4-BE49-F238E27FC236}">
              <a16:creationId xmlns:a16="http://schemas.microsoft.com/office/drawing/2014/main" xmlns="" id="{00000000-0008-0000-2100-000063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4" name="87 CuadroTexto">
          <a:extLst>
            <a:ext uri="{FF2B5EF4-FFF2-40B4-BE49-F238E27FC236}">
              <a16:creationId xmlns:a16="http://schemas.microsoft.com/office/drawing/2014/main" xmlns="" id="{00000000-0008-0000-2100-000064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5" name="88 CuadroTexto">
          <a:extLst>
            <a:ext uri="{FF2B5EF4-FFF2-40B4-BE49-F238E27FC236}">
              <a16:creationId xmlns:a16="http://schemas.microsoft.com/office/drawing/2014/main" xmlns="" id="{00000000-0008-0000-2100-000065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6" name="89 CuadroTexto">
          <a:extLst>
            <a:ext uri="{FF2B5EF4-FFF2-40B4-BE49-F238E27FC236}">
              <a16:creationId xmlns:a16="http://schemas.microsoft.com/office/drawing/2014/main" xmlns="" id="{00000000-0008-0000-2100-000066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7" name="102 CuadroTexto">
          <a:extLst>
            <a:ext uri="{FF2B5EF4-FFF2-40B4-BE49-F238E27FC236}">
              <a16:creationId xmlns:a16="http://schemas.microsoft.com/office/drawing/2014/main" xmlns="" id="{00000000-0008-0000-2100-000067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8" name="103 CuadroTexto">
          <a:extLst>
            <a:ext uri="{FF2B5EF4-FFF2-40B4-BE49-F238E27FC236}">
              <a16:creationId xmlns:a16="http://schemas.microsoft.com/office/drawing/2014/main" xmlns="" id="{00000000-0008-0000-2100-000068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9" name="104 CuadroTexto">
          <a:extLst>
            <a:ext uri="{FF2B5EF4-FFF2-40B4-BE49-F238E27FC236}">
              <a16:creationId xmlns:a16="http://schemas.microsoft.com/office/drawing/2014/main" xmlns="" id="{00000000-0008-0000-2100-000069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0" name="105 CuadroTexto">
          <a:extLst>
            <a:ext uri="{FF2B5EF4-FFF2-40B4-BE49-F238E27FC236}">
              <a16:creationId xmlns:a16="http://schemas.microsoft.com/office/drawing/2014/main" xmlns="" id="{00000000-0008-0000-2100-00006A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1" name="106 CuadroTexto">
          <a:extLst>
            <a:ext uri="{FF2B5EF4-FFF2-40B4-BE49-F238E27FC236}">
              <a16:creationId xmlns:a16="http://schemas.microsoft.com/office/drawing/2014/main" xmlns="" id="{00000000-0008-0000-2100-00006B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2" name="107 CuadroTexto">
          <a:extLst>
            <a:ext uri="{FF2B5EF4-FFF2-40B4-BE49-F238E27FC236}">
              <a16:creationId xmlns:a16="http://schemas.microsoft.com/office/drawing/2014/main" xmlns="" id="{00000000-0008-0000-2100-00006C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3" name="108 CuadroTexto">
          <a:extLst>
            <a:ext uri="{FF2B5EF4-FFF2-40B4-BE49-F238E27FC236}">
              <a16:creationId xmlns:a16="http://schemas.microsoft.com/office/drawing/2014/main" xmlns="" id="{00000000-0008-0000-2100-00006D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4" name="109 CuadroTexto">
          <a:extLst>
            <a:ext uri="{FF2B5EF4-FFF2-40B4-BE49-F238E27FC236}">
              <a16:creationId xmlns:a16="http://schemas.microsoft.com/office/drawing/2014/main" xmlns="" id="{00000000-0008-0000-2100-00006E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5" name="110 CuadroTexto">
          <a:extLst>
            <a:ext uri="{FF2B5EF4-FFF2-40B4-BE49-F238E27FC236}">
              <a16:creationId xmlns:a16="http://schemas.microsoft.com/office/drawing/2014/main" xmlns="" id="{00000000-0008-0000-2100-00006F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6" name="111 CuadroTexto">
          <a:extLst>
            <a:ext uri="{FF2B5EF4-FFF2-40B4-BE49-F238E27FC236}">
              <a16:creationId xmlns:a16="http://schemas.microsoft.com/office/drawing/2014/main" xmlns="" id="{00000000-0008-0000-2100-000070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7" name="112 CuadroTexto">
          <a:extLst>
            <a:ext uri="{FF2B5EF4-FFF2-40B4-BE49-F238E27FC236}">
              <a16:creationId xmlns:a16="http://schemas.microsoft.com/office/drawing/2014/main" xmlns="" id="{00000000-0008-0000-2100-000071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8" name="113 CuadroTexto">
          <a:extLst>
            <a:ext uri="{FF2B5EF4-FFF2-40B4-BE49-F238E27FC236}">
              <a16:creationId xmlns:a16="http://schemas.microsoft.com/office/drawing/2014/main" xmlns="" id="{00000000-0008-0000-2100-000072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9" name="114 CuadroTexto">
          <a:extLst>
            <a:ext uri="{FF2B5EF4-FFF2-40B4-BE49-F238E27FC236}">
              <a16:creationId xmlns:a16="http://schemas.microsoft.com/office/drawing/2014/main" xmlns="" id="{00000000-0008-0000-2100-000073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0" name="115 CuadroTexto">
          <a:extLst>
            <a:ext uri="{FF2B5EF4-FFF2-40B4-BE49-F238E27FC236}">
              <a16:creationId xmlns:a16="http://schemas.microsoft.com/office/drawing/2014/main" xmlns="" id="{00000000-0008-0000-2100-000074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1" name="116 CuadroTexto">
          <a:extLst>
            <a:ext uri="{FF2B5EF4-FFF2-40B4-BE49-F238E27FC236}">
              <a16:creationId xmlns:a16="http://schemas.microsoft.com/office/drawing/2014/main" xmlns="" id="{00000000-0008-0000-2100-000075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2" name="117 CuadroTexto">
          <a:extLst>
            <a:ext uri="{FF2B5EF4-FFF2-40B4-BE49-F238E27FC236}">
              <a16:creationId xmlns:a16="http://schemas.microsoft.com/office/drawing/2014/main" xmlns="" id="{00000000-0008-0000-2100-000076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3" name="126 CuadroTexto">
          <a:extLst>
            <a:ext uri="{FF2B5EF4-FFF2-40B4-BE49-F238E27FC236}">
              <a16:creationId xmlns:a16="http://schemas.microsoft.com/office/drawing/2014/main" xmlns="" id="{00000000-0008-0000-2100-000077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4" name="127 CuadroTexto">
          <a:extLst>
            <a:ext uri="{FF2B5EF4-FFF2-40B4-BE49-F238E27FC236}">
              <a16:creationId xmlns:a16="http://schemas.microsoft.com/office/drawing/2014/main" xmlns="" id="{00000000-0008-0000-2100-000078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5" name="128 CuadroTexto">
          <a:extLst>
            <a:ext uri="{FF2B5EF4-FFF2-40B4-BE49-F238E27FC236}">
              <a16:creationId xmlns:a16="http://schemas.microsoft.com/office/drawing/2014/main" xmlns="" id="{00000000-0008-0000-2100-000079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6" name="129 CuadroTexto">
          <a:extLst>
            <a:ext uri="{FF2B5EF4-FFF2-40B4-BE49-F238E27FC236}">
              <a16:creationId xmlns:a16="http://schemas.microsoft.com/office/drawing/2014/main" xmlns="" id="{00000000-0008-0000-2100-00007A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7" name="130 CuadroTexto">
          <a:extLst>
            <a:ext uri="{FF2B5EF4-FFF2-40B4-BE49-F238E27FC236}">
              <a16:creationId xmlns:a16="http://schemas.microsoft.com/office/drawing/2014/main" xmlns="" id="{00000000-0008-0000-2100-00007B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8" name="131 CuadroTexto">
          <a:extLst>
            <a:ext uri="{FF2B5EF4-FFF2-40B4-BE49-F238E27FC236}">
              <a16:creationId xmlns:a16="http://schemas.microsoft.com/office/drawing/2014/main" xmlns="" id="{00000000-0008-0000-2100-00007C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9" name="132 CuadroTexto">
          <a:extLst>
            <a:ext uri="{FF2B5EF4-FFF2-40B4-BE49-F238E27FC236}">
              <a16:creationId xmlns:a16="http://schemas.microsoft.com/office/drawing/2014/main" xmlns="" id="{00000000-0008-0000-2100-00007D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0" name="133 CuadroTexto">
          <a:extLst>
            <a:ext uri="{FF2B5EF4-FFF2-40B4-BE49-F238E27FC236}">
              <a16:creationId xmlns:a16="http://schemas.microsoft.com/office/drawing/2014/main" xmlns="" id="{00000000-0008-0000-2100-00007E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1" name="134 CuadroTexto">
          <a:extLst>
            <a:ext uri="{FF2B5EF4-FFF2-40B4-BE49-F238E27FC236}">
              <a16:creationId xmlns:a16="http://schemas.microsoft.com/office/drawing/2014/main" xmlns="" id="{00000000-0008-0000-2100-00007F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2" name="135 CuadroTexto">
          <a:extLst>
            <a:ext uri="{FF2B5EF4-FFF2-40B4-BE49-F238E27FC236}">
              <a16:creationId xmlns:a16="http://schemas.microsoft.com/office/drawing/2014/main" xmlns="" id="{00000000-0008-0000-2100-000080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3" name="136 CuadroTexto">
          <a:extLst>
            <a:ext uri="{FF2B5EF4-FFF2-40B4-BE49-F238E27FC236}">
              <a16:creationId xmlns:a16="http://schemas.microsoft.com/office/drawing/2014/main" xmlns="" id="{00000000-0008-0000-2100-000081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4" name="137 CuadroTexto">
          <a:extLst>
            <a:ext uri="{FF2B5EF4-FFF2-40B4-BE49-F238E27FC236}">
              <a16:creationId xmlns:a16="http://schemas.microsoft.com/office/drawing/2014/main" xmlns="" id="{00000000-0008-0000-2100-000082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5" name="138 CuadroTexto">
          <a:extLst>
            <a:ext uri="{FF2B5EF4-FFF2-40B4-BE49-F238E27FC236}">
              <a16:creationId xmlns:a16="http://schemas.microsoft.com/office/drawing/2014/main" xmlns="" id="{00000000-0008-0000-2100-000083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6" name="139 CuadroTexto">
          <a:extLst>
            <a:ext uri="{FF2B5EF4-FFF2-40B4-BE49-F238E27FC236}">
              <a16:creationId xmlns:a16="http://schemas.microsoft.com/office/drawing/2014/main" xmlns="" id="{00000000-0008-0000-2100-000084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7" name="140 CuadroTexto">
          <a:extLst>
            <a:ext uri="{FF2B5EF4-FFF2-40B4-BE49-F238E27FC236}">
              <a16:creationId xmlns:a16="http://schemas.microsoft.com/office/drawing/2014/main" xmlns="" id="{00000000-0008-0000-2100-000085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8" name="141 CuadroTexto">
          <a:extLst>
            <a:ext uri="{FF2B5EF4-FFF2-40B4-BE49-F238E27FC236}">
              <a16:creationId xmlns:a16="http://schemas.microsoft.com/office/drawing/2014/main" xmlns="" id="{00000000-0008-0000-2100-000086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9" name="142 CuadroTexto">
          <a:extLst>
            <a:ext uri="{FF2B5EF4-FFF2-40B4-BE49-F238E27FC236}">
              <a16:creationId xmlns:a16="http://schemas.microsoft.com/office/drawing/2014/main" xmlns="" id="{00000000-0008-0000-2100-00008713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0" name="307 CuadroTexto">
          <a:extLst>
            <a:ext uri="{FF2B5EF4-FFF2-40B4-BE49-F238E27FC236}">
              <a16:creationId xmlns:a16="http://schemas.microsoft.com/office/drawing/2014/main" xmlns="" id="{00000000-0008-0000-2100-000088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1" name="308 CuadroTexto">
          <a:extLst>
            <a:ext uri="{FF2B5EF4-FFF2-40B4-BE49-F238E27FC236}">
              <a16:creationId xmlns:a16="http://schemas.microsoft.com/office/drawing/2014/main" xmlns="" id="{00000000-0008-0000-2100-000089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2" name="309 CuadroTexto">
          <a:extLst>
            <a:ext uri="{FF2B5EF4-FFF2-40B4-BE49-F238E27FC236}">
              <a16:creationId xmlns:a16="http://schemas.microsoft.com/office/drawing/2014/main" xmlns="" id="{00000000-0008-0000-2100-00008A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3" name="310 CuadroTexto">
          <a:extLst>
            <a:ext uri="{FF2B5EF4-FFF2-40B4-BE49-F238E27FC236}">
              <a16:creationId xmlns:a16="http://schemas.microsoft.com/office/drawing/2014/main" xmlns="" id="{00000000-0008-0000-2100-00008B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4" name="311 CuadroTexto">
          <a:extLst>
            <a:ext uri="{FF2B5EF4-FFF2-40B4-BE49-F238E27FC236}">
              <a16:creationId xmlns:a16="http://schemas.microsoft.com/office/drawing/2014/main" xmlns="" id="{00000000-0008-0000-2100-00008C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5" name="312 CuadroTexto">
          <a:extLst>
            <a:ext uri="{FF2B5EF4-FFF2-40B4-BE49-F238E27FC236}">
              <a16:creationId xmlns:a16="http://schemas.microsoft.com/office/drawing/2014/main" xmlns="" id="{00000000-0008-0000-2100-00008D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6" name="313 CuadroTexto">
          <a:extLst>
            <a:ext uri="{FF2B5EF4-FFF2-40B4-BE49-F238E27FC236}">
              <a16:creationId xmlns:a16="http://schemas.microsoft.com/office/drawing/2014/main" xmlns="" id="{00000000-0008-0000-2100-00008E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7" name="314 CuadroTexto">
          <a:extLst>
            <a:ext uri="{FF2B5EF4-FFF2-40B4-BE49-F238E27FC236}">
              <a16:creationId xmlns:a16="http://schemas.microsoft.com/office/drawing/2014/main" xmlns="" id="{00000000-0008-0000-2100-00008F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8" name="315 CuadroTexto">
          <a:extLst>
            <a:ext uri="{FF2B5EF4-FFF2-40B4-BE49-F238E27FC236}">
              <a16:creationId xmlns:a16="http://schemas.microsoft.com/office/drawing/2014/main" xmlns="" id="{00000000-0008-0000-2100-000090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9" name="316 CuadroTexto">
          <a:extLst>
            <a:ext uri="{FF2B5EF4-FFF2-40B4-BE49-F238E27FC236}">
              <a16:creationId xmlns:a16="http://schemas.microsoft.com/office/drawing/2014/main" xmlns="" id="{00000000-0008-0000-2100-000091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0" name="317 CuadroTexto">
          <a:extLst>
            <a:ext uri="{FF2B5EF4-FFF2-40B4-BE49-F238E27FC236}">
              <a16:creationId xmlns:a16="http://schemas.microsoft.com/office/drawing/2014/main" xmlns="" id="{00000000-0008-0000-2100-000092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1" name="318 CuadroTexto">
          <a:extLst>
            <a:ext uri="{FF2B5EF4-FFF2-40B4-BE49-F238E27FC236}">
              <a16:creationId xmlns:a16="http://schemas.microsoft.com/office/drawing/2014/main" xmlns="" id="{00000000-0008-0000-2100-000093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2" name="319 CuadroTexto">
          <a:extLst>
            <a:ext uri="{FF2B5EF4-FFF2-40B4-BE49-F238E27FC236}">
              <a16:creationId xmlns:a16="http://schemas.microsoft.com/office/drawing/2014/main" xmlns="" id="{00000000-0008-0000-2100-000094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3" name="320 CuadroTexto">
          <a:extLst>
            <a:ext uri="{FF2B5EF4-FFF2-40B4-BE49-F238E27FC236}">
              <a16:creationId xmlns:a16="http://schemas.microsoft.com/office/drawing/2014/main" xmlns="" id="{00000000-0008-0000-2100-000095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4" name="321 CuadroTexto">
          <a:extLst>
            <a:ext uri="{FF2B5EF4-FFF2-40B4-BE49-F238E27FC236}">
              <a16:creationId xmlns:a16="http://schemas.microsoft.com/office/drawing/2014/main" xmlns="" id="{00000000-0008-0000-2100-000096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5" name="322 CuadroTexto">
          <a:extLst>
            <a:ext uri="{FF2B5EF4-FFF2-40B4-BE49-F238E27FC236}">
              <a16:creationId xmlns:a16="http://schemas.microsoft.com/office/drawing/2014/main" xmlns="" id="{00000000-0008-0000-2100-000097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6" name="323 CuadroTexto">
          <a:extLst>
            <a:ext uri="{FF2B5EF4-FFF2-40B4-BE49-F238E27FC236}">
              <a16:creationId xmlns:a16="http://schemas.microsoft.com/office/drawing/2014/main" xmlns="" id="{00000000-0008-0000-2100-000098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7" name="324 CuadroTexto">
          <a:extLst>
            <a:ext uri="{FF2B5EF4-FFF2-40B4-BE49-F238E27FC236}">
              <a16:creationId xmlns:a16="http://schemas.microsoft.com/office/drawing/2014/main" xmlns="" id="{00000000-0008-0000-2100-000099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8" name="325 CuadroTexto">
          <a:extLst>
            <a:ext uri="{FF2B5EF4-FFF2-40B4-BE49-F238E27FC236}">
              <a16:creationId xmlns:a16="http://schemas.microsoft.com/office/drawing/2014/main" xmlns="" id="{00000000-0008-0000-2100-00009A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9" name="326 CuadroTexto">
          <a:extLst>
            <a:ext uri="{FF2B5EF4-FFF2-40B4-BE49-F238E27FC236}">
              <a16:creationId xmlns:a16="http://schemas.microsoft.com/office/drawing/2014/main" xmlns="" id="{00000000-0008-0000-2100-00009B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0" name="327 CuadroTexto">
          <a:extLst>
            <a:ext uri="{FF2B5EF4-FFF2-40B4-BE49-F238E27FC236}">
              <a16:creationId xmlns:a16="http://schemas.microsoft.com/office/drawing/2014/main" xmlns="" id="{00000000-0008-0000-2100-00009C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1" name="328 CuadroTexto">
          <a:extLst>
            <a:ext uri="{FF2B5EF4-FFF2-40B4-BE49-F238E27FC236}">
              <a16:creationId xmlns:a16="http://schemas.microsoft.com/office/drawing/2014/main" xmlns="" id="{00000000-0008-0000-2100-00009D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2" name="329 CuadroTexto">
          <a:extLst>
            <a:ext uri="{FF2B5EF4-FFF2-40B4-BE49-F238E27FC236}">
              <a16:creationId xmlns:a16="http://schemas.microsoft.com/office/drawing/2014/main" xmlns="" id="{00000000-0008-0000-2100-00009E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3" name="330 CuadroTexto">
          <a:extLst>
            <a:ext uri="{FF2B5EF4-FFF2-40B4-BE49-F238E27FC236}">
              <a16:creationId xmlns:a16="http://schemas.microsoft.com/office/drawing/2014/main" xmlns="" id="{00000000-0008-0000-2100-00009F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4" name="331 CuadroTexto">
          <a:extLst>
            <a:ext uri="{FF2B5EF4-FFF2-40B4-BE49-F238E27FC236}">
              <a16:creationId xmlns:a16="http://schemas.microsoft.com/office/drawing/2014/main" xmlns="" id="{00000000-0008-0000-2100-0000A0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5" name="332 CuadroTexto">
          <a:extLst>
            <a:ext uri="{FF2B5EF4-FFF2-40B4-BE49-F238E27FC236}">
              <a16:creationId xmlns:a16="http://schemas.microsoft.com/office/drawing/2014/main" xmlns="" id="{00000000-0008-0000-2100-0000A1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6" name="333 CuadroTexto">
          <a:extLst>
            <a:ext uri="{FF2B5EF4-FFF2-40B4-BE49-F238E27FC236}">
              <a16:creationId xmlns:a16="http://schemas.microsoft.com/office/drawing/2014/main" xmlns="" id="{00000000-0008-0000-2100-0000A2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7" name="334 CuadroTexto">
          <a:extLst>
            <a:ext uri="{FF2B5EF4-FFF2-40B4-BE49-F238E27FC236}">
              <a16:creationId xmlns:a16="http://schemas.microsoft.com/office/drawing/2014/main" xmlns="" id="{00000000-0008-0000-2100-0000A3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8" name="335 CuadroTexto">
          <a:extLst>
            <a:ext uri="{FF2B5EF4-FFF2-40B4-BE49-F238E27FC236}">
              <a16:creationId xmlns:a16="http://schemas.microsoft.com/office/drawing/2014/main" xmlns="" id="{00000000-0008-0000-2100-0000A4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9" name="336 CuadroTexto">
          <a:extLst>
            <a:ext uri="{FF2B5EF4-FFF2-40B4-BE49-F238E27FC236}">
              <a16:creationId xmlns:a16="http://schemas.microsoft.com/office/drawing/2014/main" xmlns="" id="{00000000-0008-0000-2100-0000A5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0" name="337 CuadroTexto">
          <a:extLst>
            <a:ext uri="{FF2B5EF4-FFF2-40B4-BE49-F238E27FC236}">
              <a16:creationId xmlns:a16="http://schemas.microsoft.com/office/drawing/2014/main" xmlns="" id="{00000000-0008-0000-2100-0000A6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1" name="338 CuadroTexto">
          <a:extLst>
            <a:ext uri="{FF2B5EF4-FFF2-40B4-BE49-F238E27FC236}">
              <a16:creationId xmlns:a16="http://schemas.microsoft.com/office/drawing/2014/main" xmlns="" id="{00000000-0008-0000-2100-0000A7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2" name="339 CuadroTexto">
          <a:extLst>
            <a:ext uri="{FF2B5EF4-FFF2-40B4-BE49-F238E27FC236}">
              <a16:creationId xmlns:a16="http://schemas.microsoft.com/office/drawing/2014/main" xmlns="" id="{00000000-0008-0000-2100-0000A8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3" name="340 CuadroTexto">
          <a:extLst>
            <a:ext uri="{FF2B5EF4-FFF2-40B4-BE49-F238E27FC236}">
              <a16:creationId xmlns:a16="http://schemas.microsoft.com/office/drawing/2014/main" xmlns="" id="{00000000-0008-0000-2100-0000A9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4" name="341 CuadroTexto">
          <a:extLst>
            <a:ext uri="{FF2B5EF4-FFF2-40B4-BE49-F238E27FC236}">
              <a16:creationId xmlns:a16="http://schemas.microsoft.com/office/drawing/2014/main" xmlns="" id="{00000000-0008-0000-2100-0000AA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5" name="342 CuadroTexto">
          <a:extLst>
            <a:ext uri="{FF2B5EF4-FFF2-40B4-BE49-F238E27FC236}">
              <a16:creationId xmlns:a16="http://schemas.microsoft.com/office/drawing/2014/main" xmlns="" id="{00000000-0008-0000-2100-0000AB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6" name="343 CuadroTexto">
          <a:extLst>
            <a:ext uri="{FF2B5EF4-FFF2-40B4-BE49-F238E27FC236}">
              <a16:creationId xmlns:a16="http://schemas.microsoft.com/office/drawing/2014/main" xmlns="" id="{00000000-0008-0000-2100-0000AC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7" name="344 CuadroTexto">
          <a:extLst>
            <a:ext uri="{FF2B5EF4-FFF2-40B4-BE49-F238E27FC236}">
              <a16:creationId xmlns:a16="http://schemas.microsoft.com/office/drawing/2014/main" xmlns="" id="{00000000-0008-0000-2100-0000AD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8" name="345 CuadroTexto">
          <a:extLst>
            <a:ext uri="{FF2B5EF4-FFF2-40B4-BE49-F238E27FC236}">
              <a16:creationId xmlns:a16="http://schemas.microsoft.com/office/drawing/2014/main" xmlns="" id="{00000000-0008-0000-2100-0000AE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9" name="346 CuadroTexto">
          <a:extLst>
            <a:ext uri="{FF2B5EF4-FFF2-40B4-BE49-F238E27FC236}">
              <a16:creationId xmlns:a16="http://schemas.microsoft.com/office/drawing/2014/main" xmlns="" id="{00000000-0008-0000-2100-0000AF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0" name="347 CuadroTexto">
          <a:extLst>
            <a:ext uri="{FF2B5EF4-FFF2-40B4-BE49-F238E27FC236}">
              <a16:creationId xmlns:a16="http://schemas.microsoft.com/office/drawing/2014/main" xmlns="" id="{00000000-0008-0000-2100-0000B0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1" name="348 CuadroTexto">
          <a:extLst>
            <a:ext uri="{FF2B5EF4-FFF2-40B4-BE49-F238E27FC236}">
              <a16:creationId xmlns:a16="http://schemas.microsoft.com/office/drawing/2014/main" xmlns="" id="{00000000-0008-0000-2100-0000B1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2" name="349 CuadroTexto">
          <a:extLst>
            <a:ext uri="{FF2B5EF4-FFF2-40B4-BE49-F238E27FC236}">
              <a16:creationId xmlns:a16="http://schemas.microsoft.com/office/drawing/2014/main" xmlns="" id="{00000000-0008-0000-2100-0000B2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3" name="350 CuadroTexto">
          <a:extLst>
            <a:ext uri="{FF2B5EF4-FFF2-40B4-BE49-F238E27FC236}">
              <a16:creationId xmlns:a16="http://schemas.microsoft.com/office/drawing/2014/main" xmlns="" id="{00000000-0008-0000-2100-0000B3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4" name="351 CuadroTexto">
          <a:extLst>
            <a:ext uri="{FF2B5EF4-FFF2-40B4-BE49-F238E27FC236}">
              <a16:creationId xmlns:a16="http://schemas.microsoft.com/office/drawing/2014/main" xmlns="" id="{00000000-0008-0000-2100-0000B4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5" name="352 CuadroTexto">
          <a:extLst>
            <a:ext uri="{FF2B5EF4-FFF2-40B4-BE49-F238E27FC236}">
              <a16:creationId xmlns:a16="http://schemas.microsoft.com/office/drawing/2014/main" xmlns="" id="{00000000-0008-0000-2100-0000B5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6" name="353 CuadroTexto">
          <a:extLst>
            <a:ext uri="{FF2B5EF4-FFF2-40B4-BE49-F238E27FC236}">
              <a16:creationId xmlns:a16="http://schemas.microsoft.com/office/drawing/2014/main" xmlns="" id="{00000000-0008-0000-2100-0000B6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7" name="354 CuadroTexto">
          <a:extLst>
            <a:ext uri="{FF2B5EF4-FFF2-40B4-BE49-F238E27FC236}">
              <a16:creationId xmlns:a16="http://schemas.microsoft.com/office/drawing/2014/main" xmlns="" id="{00000000-0008-0000-2100-0000B7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8" name="355 CuadroTexto">
          <a:extLst>
            <a:ext uri="{FF2B5EF4-FFF2-40B4-BE49-F238E27FC236}">
              <a16:creationId xmlns:a16="http://schemas.microsoft.com/office/drawing/2014/main" xmlns="" id="{00000000-0008-0000-2100-0000B8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9" name="356 CuadroTexto">
          <a:extLst>
            <a:ext uri="{FF2B5EF4-FFF2-40B4-BE49-F238E27FC236}">
              <a16:creationId xmlns:a16="http://schemas.microsoft.com/office/drawing/2014/main" xmlns="" id="{00000000-0008-0000-2100-0000B9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0" name="357 CuadroTexto">
          <a:extLst>
            <a:ext uri="{FF2B5EF4-FFF2-40B4-BE49-F238E27FC236}">
              <a16:creationId xmlns:a16="http://schemas.microsoft.com/office/drawing/2014/main" xmlns="" id="{00000000-0008-0000-2100-0000BA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1" name="358 CuadroTexto">
          <a:extLst>
            <a:ext uri="{FF2B5EF4-FFF2-40B4-BE49-F238E27FC236}">
              <a16:creationId xmlns:a16="http://schemas.microsoft.com/office/drawing/2014/main" xmlns="" id="{00000000-0008-0000-2100-0000BB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2" name="359 CuadroTexto">
          <a:extLst>
            <a:ext uri="{FF2B5EF4-FFF2-40B4-BE49-F238E27FC236}">
              <a16:creationId xmlns:a16="http://schemas.microsoft.com/office/drawing/2014/main" xmlns="" id="{00000000-0008-0000-2100-0000BC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3" name="360 CuadroTexto">
          <a:extLst>
            <a:ext uri="{FF2B5EF4-FFF2-40B4-BE49-F238E27FC236}">
              <a16:creationId xmlns:a16="http://schemas.microsoft.com/office/drawing/2014/main" xmlns="" id="{00000000-0008-0000-2100-0000BD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4" name="361 CuadroTexto">
          <a:extLst>
            <a:ext uri="{FF2B5EF4-FFF2-40B4-BE49-F238E27FC236}">
              <a16:creationId xmlns:a16="http://schemas.microsoft.com/office/drawing/2014/main" xmlns="" id="{00000000-0008-0000-2100-0000BE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5" name="362 CuadroTexto">
          <a:extLst>
            <a:ext uri="{FF2B5EF4-FFF2-40B4-BE49-F238E27FC236}">
              <a16:creationId xmlns:a16="http://schemas.microsoft.com/office/drawing/2014/main" xmlns="" id="{00000000-0008-0000-2100-0000BF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6" name="363 CuadroTexto">
          <a:extLst>
            <a:ext uri="{FF2B5EF4-FFF2-40B4-BE49-F238E27FC236}">
              <a16:creationId xmlns:a16="http://schemas.microsoft.com/office/drawing/2014/main" xmlns="" id="{00000000-0008-0000-2100-0000C0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7" name="364 CuadroTexto">
          <a:extLst>
            <a:ext uri="{FF2B5EF4-FFF2-40B4-BE49-F238E27FC236}">
              <a16:creationId xmlns:a16="http://schemas.microsoft.com/office/drawing/2014/main" xmlns="" id="{00000000-0008-0000-2100-0000C1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8" name="365 CuadroTexto">
          <a:extLst>
            <a:ext uri="{FF2B5EF4-FFF2-40B4-BE49-F238E27FC236}">
              <a16:creationId xmlns:a16="http://schemas.microsoft.com/office/drawing/2014/main" xmlns="" id="{00000000-0008-0000-2100-0000C2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9" name="366 CuadroTexto">
          <a:extLst>
            <a:ext uri="{FF2B5EF4-FFF2-40B4-BE49-F238E27FC236}">
              <a16:creationId xmlns:a16="http://schemas.microsoft.com/office/drawing/2014/main" xmlns="" id="{00000000-0008-0000-2100-0000C3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0" name="367 CuadroTexto">
          <a:extLst>
            <a:ext uri="{FF2B5EF4-FFF2-40B4-BE49-F238E27FC236}">
              <a16:creationId xmlns:a16="http://schemas.microsoft.com/office/drawing/2014/main" xmlns="" id="{00000000-0008-0000-2100-0000C4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1" name="368 CuadroTexto">
          <a:extLst>
            <a:ext uri="{FF2B5EF4-FFF2-40B4-BE49-F238E27FC236}">
              <a16:creationId xmlns:a16="http://schemas.microsoft.com/office/drawing/2014/main" xmlns="" id="{00000000-0008-0000-2100-0000C5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2" name="369 CuadroTexto">
          <a:extLst>
            <a:ext uri="{FF2B5EF4-FFF2-40B4-BE49-F238E27FC236}">
              <a16:creationId xmlns:a16="http://schemas.microsoft.com/office/drawing/2014/main" xmlns="" id="{00000000-0008-0000-2100-0000C6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3" name="370 CuadroTexto">
          <a:extLst>
            <a:ext uri="{FF2B5EF4-FFF2-40B4-BE49-F238E27FC236}">
              <a16:creationId xmlns:a16="http://schemas.microsoft.com/office/drawing/2014/main" xmlns="" id="{00000000-0008-0000-2100-0000C7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4" name="371 CuadroTexto">
          <a:extLst>
            <a:ext uri="{FF2B5EF4-FFF2-40B4-BE49-F238E27FC236}">
              <a16:creationId xmlns:a16="http://schemas.microsoft.com/office/drawing/2014/main" xmlns="" id="{00000000-0008-0000-2100-0000C8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5" name="372 CuadroTexto">
          <a:extLst>
            <a:ext uri="{FF2B5EF4-FFF2-40B4-BE49-F238E27FC236}">
              <a16:creationId xmlns:a16="http://schemas.microsoft.com/office/drawing/2014/main" xmlns="" id="{00000000-0008-0000-2100-0000C9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6" name="373 CuadroTexto">
          <a:extLst>
            <a:ext uri="{FF2B5EF4-FFF2-40B4-BE49-F238E27FC236}">
              <a16:creationId xmlns:a16="http://schemas.microsoft.com/office/drawing/2014/main" xmlns="" id="{00000000-0008-0000-2100-0000CA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7" name="374 CuadroTexto">
          <a:extLst>
            <a:ext uri="{FF2B5EF4-FFF2-40B4-BE49-F238E27FC236}">
              <a16:creationId xmlns:a16="http://schemas.microsoft.com/office/drawing/2014/main" xmlns="" id="{00000000-0008-0000-2100-0000CB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8" name="375 CuadroTexto">
          <a:extLst>
            <a:ext uri="{FF2B5EF4-FFF2-40B4-BE49-F238E27FC236}">
              <a16:creationId xmlns:a16="http://schemas.microsoft.com/office/drawing/2014/main" xmlns="" id="{00000000-0008-0000-2100-0000CC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9" name="376 CuadroTexto">
          <a:extLst>
            <a:ext uri="{FF2B5EF4-FFF2-40B4-BE49-F238E27FC236}">
              <a16:creationId xmlns:a16="http://schemas.microsoft.com/office/drawing/2014/main" xmlns="" id="{00000000-0008-0000-2100-0000CD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0" name="377 CuadroTexto">
          <a:extLst>
            <a:ext uri="{FF2B5EF4-FFF2-40B4-BE49-F238E27FC236}">
              <a16:creationId xmlns:a16="http://schemas.microsoft.com/office/drawing/2014/main" xmlns="" id="{00000000-0008-0000-2100-0000CE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1" name="378 CuadroTexto">
          <a:extLst>
            <a:ext uri="{FF2B5EF4-FFF2-40B4-BE49-F238E27FC236}">
              <a16:creationId xmlns:a16="http://schemas.microsoft.com/office/drawing/2014/main" xmlns="" id="{00000000-0008-0000-2100-0000CF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2" name="379 CuadroTexto">
          <a:extLst>
            <a:ext uri="{FF2B5EF4-FFF2-40B4-BE49-F238E27FC236}">
              <a16:creationId xmlns:a16="http://schemas.microsoft.com/office/drawing/2014/main" xmlns="" id="{00000000-0008-0000-2100-0000D0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3" name="380 CuadroTexto">
          <a:extLst>
            <a:ext uri="{FF2B5EF4-FFF2-40B4-BE49-F238E27FC236}">
              <a16:creationId xmlns:a16="http://schemas.microsoft.com/office/drawing/2014/main" xmlns="" id="{00000000-0008-0000-2100-0000D1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4" name="381 CuadroTexto">
          <a:extLst>
            <a:ext uri="{FF2B5EF4-FFF2-40B4-BE49-F238E27FC236}">
              <a16:creationId xmlns:a16="http://schemas.microsoft.com/office/drawing/2014/main" xmlns="" id="{00000000-0008-0000-2100-0000D2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5" name="382 CuadroTexto">
          <a:extLst>
            <a:ext uri="{FF2B5EF4-FFF2-40B4-BE49-F238E27FC236}">
              <a16:creationId xmlns:a16="http://schemas.microsoft.com/office/drawing/2014/main" xmlns="" id="{00000000-0008-0000-2100-0000D3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6" name="383 CuadroTexto">
          <a:extLst>
            <a:ext uri="{FF2B5EF4-FFF2-40B4-BE49-F238E27FC236}">
              <a16:creationId xmlns:a16="http://schemas.microsoft.com/office/drawing/2014/main" xmlns="" id="{00000000-0008-0000-2100-0000D4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7" name="384 CuadroTexto">
          <a:extLst>
            <a:ext uri="{FF2B5EF4-FFF2-40B4-BE49-F238E27FC236}">
              <a16:creationId xmlns:a16="http://schemas.microsoft.com/office/drawing/2014/main" xmlns="" id="{00000000-0008-0000-2100-0000D5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8" name="385 CuadroTexto">
          <a:extLst>
            <a:ext uri="{FF2B5EF4-FFF2-40B4-BE49-F238E27FC236}">
              <a16:creationId xmlns:a16="http://schemas.microsoft.com/office/drawing/2014/main" xmlns="" id="{00000000-0008-0000-2100-0000D6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9" name="386 CuadroTexto">
          <a:extLst>
            <a:ext uri="{FF2B5EF4-FFF2-40B4-BE49-F238E27FC236}">
              <a16:creationId xmlns:a16="http://schemas.microsoft.com/office/drawing/2014/main" xmlns="" id="{00000000-0008-0000-2100-0000D7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0" name="387 CuadroTexto">
          <a:extLst>
            <a:ext uri="{FF2B5EF4-FFF2-40B4-BE49-F238E27FC236}">
              <a16:creationId xmlns:a16="http://schemas.microsoft.com/office/drawing/2014/main" xmlns="" id="{00000000-0008-0000-2100-0000D8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1" name="388 CuadroTexto">
          <a:extLst>
            <a:ext uri="{FF2B5EF4-FFF2-40B4-BE49-F238E27FC236}">
              <a16:creationId xmlns:a16="http://schemas.microsoft.com/office/drawing/2014/main" xmlns="" id="{00000000-0008-0000-2100-0000D9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2" name="389 CuadroTexto">
          <a:extLst>
            <a:ext uri="{FF2B5EF4-FFF2-40B4-BE49-F238E27FC236}">
              <a16:creationId xmlns:a16="http://schemas.microsoft.com/office/drawing/2014/main" xmlns="" id="{00000000-0008-0000-2100-0000DA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3" name="390 CuadroTexto">
          <a:extLst>
            <a:ext uri="{FF2B5EF4-FFF2-40B4-BE49-F238E27FC236}">
              <a16:creationId xmlns:a16="http://schemas.microsoft.com/office/drawing/2014/main" xmlns="" id="{00000000-0008-0000-2100-0000DB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4" name="391 CuadroTexto">
          <a:extLst>
            <a:ext uri="{FF2B5EF4-FFF2-40B4-BE49-F238E27FC236}">
              <a16:creationId xmlns:a16="http://schemas.microsoft.com/office/drawing/2014/main" xmlns="" id="{00000000-0008-0000-2100-0000DC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5" name="392 CuadroTexto">
          <a:extLst>
            <a:ext uri="{FF2B5EF4-FFF2-40B4-BE49-F238E27FC236}">
              <a16:creationId xmlns:a16="http://schemas.microsoft.com/office/drawing/2014/main" xmlns="" id="{00000000-0008-0000-2100-0000DD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6" name="393 CuadroTexto">
          <a:extLst>
            <a:ext uri="{FF2B5EF4-FFF2-40B4-BE49-F238E27FC236}">
              <a16:creationId xmlns:a16="http://schemas.microsoft.com/office/drawing/2014/main" xmlns="" id="{00000000-0008-0000-2100-0000DE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7" name="394 CuadroTexto">
          <a:extLst>
            <a:ext uri="{FF2B5EF4-FFF2-40B4-BE49-F238E27FC236}">
              <a16:creationId xmlns:a16="http://schemas.microsoft.com/office/drawing/2014/main" xmlns="" id="{00000000-0008-0000-2100-0000DF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8" name="395 CuadroTexto">
          <a:extLst>
            <a:ext uri="{FF2B5EF4-FFF2-40B4-BE49-F238E27FC236}">
              <a16:creationId xmlns:a16="http://schemas.microsoft.com/office/drawing/2014/main" xmlns="" id="{00000000-0008-0000-2100-0000E0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9" name="396 CuadroTexto">
          <a:extLst>
            <a:ext uri="{FF2B5EF4-FFF2-40B4-BE49-F238E27FC236}">
              <a16:creationId xmlns:a16="http://schemas.microsoft.com/office/drawing/2014/main" xmlns="" id="{00000000-0008-0000-2100-0000E1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0" name="397 CuadroTexto">
          <a:extLst>
            <a:ext uri="{FF2B5EF4-FFF2-40B4-BE49-F238E27FC236}">
              <a16:creationId xmlns:a16="http://schemas.microsoft.com/office/drawing/2014/main" xmlns="" id="{00000000-0008-0000-2100-0000E2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1" name="398 CuadroTexto">
          <a:extLst>
            <a:ext uri="{FF2B5EF4-FFF2-40B4-BE49-F238E27FC236}">
              <a16:creationId xmlns:a16="http://schemas.microsoft.com/office/drawing/2014/main" xmlns="" id="{00000000-0008-0000-2100-0000E3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2" name="399 CuadroTexto">
          <a:extLst>
            <a:ext uri="{FF2B5EF4-FFF2-40B4-BE49-F238E27FC236}">
              <a16:creationId xmlns:a16="http://schemas.microsoft.com/office/drawing/2014/main" xmlns="" id="{00000000-0008-0000-2100-0000E4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3" name="400 CuadroTexto">
          <a:extLst>
            <a:ext uri="{FF2B5EF4-FFF2-40B4-BE49-F238E27FC236}">
              <a16:creationId xmlns:a16="http://schemas.microsoft.com/office/drawing/2014/main" xmlns="" id="{00000000-0008-0000-2100-0000E5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4" name="401 CuadroTexto">
          <a:extLst>
            <a:ext uri="{FF2B5EF4-FFF2-40B4-BE49-F238E27FC236}">
              <a16:creationId xmlns:a16="http://schemas.microsoft.com/office/drawing/2014/main" xmlns="" id="{00000000-0008-0000-2100-0000E6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5" name="402 CuadroTexto">
          <a:extLst>
            <a:ext uri="{FF2B5EF4-FFF2-40B4-BE49-F238E27FC236}">
              <a16:creationId xmlns:a16="http://schemas.microsoft.com/office/drawing/2014/main" xmlns="" id="{00000000-0008-0000-2100-0000E7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6" name="403 CuadroTexto">
          <a:extLst>
            <a:ext uri="{FF2B5EF4-FFF2-40B4-BE49-F238E27FC236}">
              <a16:creationId xmlns:a16="http://schemas.microsoft.com/office/drawing/2014/main" xmlns="" id="{00000000-0008-0000-2100-0000E8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7" name="404 CuadroTexto">
          <a:extLst>
            <a:ext uri="{FF2B5EF4-FFF2-40B4-BE49-F238E27FC236}">
              <a16:creationId xmlns:a16="http://schemas.microsoft.com/office/drawing/2014/main" xmlns="" id="{00000000-0008-0000-2100-0000E9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8" name="405 CuadroTexto">
          <a:extLst>
            <a:ext uri="{FF2B5EF4-FFF2-40B4-BE49-F238E27FC236}">
              <a16:creationId xmlns:a16="http://schemas.microsoft.com/office/drawing/2014/main" xmlns="" id="{00000000-0008-0000-2100-0000EA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9" name="406 CuadroTexto">
          <a:extLst>
            <a:ext uri="{FF2B5EF4-FFF2-40B4-BE49-F238E27FC236}">
              <a16:creationId xmlns:a16="http://schemas.microsoft.com/office/drawing/2014/main" xmlns="" id="{00000000-0008-0000-2100-0000EB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0" name="407 CuadroTexto">
          <a:extLst>
            <a:ext uri="{FF2B5EF4-FFF2-40B4-BE49-F238E27FC236}">
              <a16:creationId xmlns:a16="http://schemas.microsoft.com/office/drawing/2014/main" xmlns="" id="{00000000-0008-0000-2100-0000EC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1" name="408 CuadroTexto">
          <a:extLst>
            <a:ext uri="{FF2B5EF4-FFF2-40B4-BE49-F238E27FC236}">
              <a16:creationId xmlns:a16="http://schemas.microsoft.com/office/drawing/2014/main" xmlns="" id="{00000000-0008-0000-2100-0000ED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2" name="409 CuadroTexto">
          <a:extLst>
            <a:ext uri="{FF2B5EF4-FFF2-40B4-BE49-F238E27FC236}">
              <a16:creationId xmlns:a16="http://schemas.microsoft.com/office/drawing/2014/main" xmlns="" id="{00000000-0008-0000-2100-0000EE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3" name="410 CuadroTexto">
          <a:extLst>
            <a:ext uri="{FF2B5EF4-FFF2-40B4-BE49-F238E27FC236}">
              <a16:creationId xmlns:a16="http://schemas.microsoft.com/office/drawing/2014/main" xmlns="" id="{00000000-0008-0000-2100-0000EF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4" name="411 CuadroTexto">
          <a:extLst>
            <a:ext uri="{FF2B5EF4-FFF2-40B4-BE49-F238E27FC236}">
              <a16:creationId xmlns:a16="http://schemas.microsoft.com/office/drawing/2014/main" xmlns="" id="{00000000-0008-0000-2100-0000F0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5" name="412 CuadroTexto">
          <a:extLst>
            <a:ext uri="{FF2B5EF4-FFF2-40B4-BE49-F238E27FC236}">
              <a16:creationId xmlns:a16="http://schemas.microsoft.com/office/drawing/2014/main" xmlns="" id="{00000000-0008-0000-2100-0000F1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6" name="413 CuadroTexto">
          <a:extLst>
            <a:ext uri="{FF2B5EF4-FFF2-40B4-BE49-F238E27FC236}">
              <a16:creationId xmlns:a16="http://schemas.microsoft.com/office/drawing/2014/main" xmlns="" id="{00000000-0008-0000-2100-0000F2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7" name="414 CuadroTexto">
          <a:extLst>
            <a:ext uri="{FF2B5EF4-FFF2-40B4-BE49-F238E27FC236}">
              <a16:creationId xmlns:a16="http://schemas.microsoft.com/office/drawing/2014/main" xmlns="" id="{00000000-0008-0000-2100-0000F3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8" name="415 CuadroTexto">
          <a:extLst>
            <a:ext uri="{FF2B5EF4-FFF2-40B4-BE49-F238E27FC236}">
              <a16:creationId xmlns:a16="http://schemas.microsoft.com/office/drawing/2014/main" xmlns="" id="{00000000-0008-0000-2100-0000F4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9" name="416 CuadroTexto">
          <a:extLst>
            <a:ext uri="{FF2B5EF4-FFF2-40B4-BE49-F238E27FC236}">
              <a16:creationId xmlns:a16="http://schemas.microsoft.com/office/drawing/2014/main" xmlns="" id="{00000000-0008-0000-2100-0000F5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0" name="417 CuadroTexto">
          <a:extLst>
            <a:ext uri="{FF2B5EF4-FFF2-40B4-BE49-F238E27FC236}">
              <a16:creationId xmlns:a16="http://schemas.microsoft.com/office/drawing/2014/main" xmlns="" id="{00000000-0008-0000-2100-0000F6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1" name="418 CuadroTexto">
          <a:extLst>
            <a:ext uri="{FF2B5EF4-FFF2-40B4-BE49-F238E27FC236}">
              <a16:creationId xmlns:a16="http://schemas.microsoft.com/office/drawing/2014/main" xmlns="" id="{00000000-0008-0000-2100-0000F7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2" name="419 CuadroTexto">
          <a:extLst>
            <a:ext uri="{FF2B5EF4-FFF2-40B4-BE49-F238E27FC236}">
              <a16:creationId xmlns:a16="http://schemas.microsoft.com/office/drawing/2014/main" xmlns="" id="{00000000-0008-0000-2100-0000F8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3" name="420 CuadroTexto">
          <a:extLst>
            <a:ext uri="{FF2B5EF4-FFF2-40B4-BE49-F238E27FC236}">
              <a16:creationId xmlns:a16="http://schemas.microsoft.com/office/drawing/2014/main" xmlns="" id="{00000000-0008-0000-2100-0000F9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4" name="421 CuadroTexto">
          <a:extLst>
            <a:ext uri="{FF2B5EF4-FFF2-40B4-BE49-F238E27FC236}">
              <a16:creationId xmlns:a16="http://schemas.microsoft.com/office/drawing/2014/main" xmlns="" id="{00000000-0008-0000-2100-0000FA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5" name="422 CuadroTexto">
          <a:extLst>
            <a:ext uri="{FF2B5EF4-FFF2-40B4-BE49-F238E27FC236}">
              <a16:creationId xmlns:a16="http://schemas.microsoft.com/office/drawing/2014/main" xmlns="" id="{00000000-0008-0000-2100-0000FB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6" name="440 CuadroTexto">
          <a:extLst>
            <a:ext uri="{FF2B5EF4-FFF2-40B4-BE49-F238E27FC236}">
              <a16:creationId xmlns:a16="http://schemas.microsoft.com/office/drawing/2014/main" xmlns="" id="{00000000-0008-0000-2100-0000FC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7" name="441 CuadroTexto">
          <a:extLst>
            <a:ext uri="{FF2B5EF4-FFF2-40B4-BE49-F238E27FC236}">
              <a16:creationId xmlns:a16="http://schemas.microsoft.com/office/drawing/2014/main" xmlns="" id="{00000000-0008-0000-2100-0000FD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8" name="442 CuadroTexto">
          <a:extLst>
            <a:ext uri="{FF2B5EF4-FFF2-40B4-BE49-F238E27FC236}">
              <a16:creationId xmlns:a16="http://schemas.microsoft.com/office/drawing/2014/main" xmlns="" id="{00000000-0008-0000-2100-0000FE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9" name="443 CuadroTexto">
          <a:extLst>
            <a:ext uri="{FF2B5EF4-FFF2-40B4-BE49-F238E27FC236}">
              <a16:creationId xmlns:a16="http://schemas.microsoft.com/office/drawing/2014/main" xmlns="" id="{00000000-0008-0000-2100-0000FF13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0" name="444 CuadroTexto">
          <a:extLst>
            <a:ext uri="{FF2B5EF4-FFF2-40B4-BE49-F238E27FC236}">
              <a16:creationId xmlns:a16="http://schemas.microsoft.com/office/drawing/2014/main" xmlns="" id="{00000000-0008-0000-2100-00000014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1" name="445 CuadroTexto">
          <a:extLst>
            <a:ext uri="{FF2B5EF4-FFF2-40B4-BE49-F238E27FC236}">
              <a16:creationId xmlns:a16="http://schemas.microsoft.com/office/drawing/2014/main" xmlns="" id="{00000000-0008-0000-2100-00000114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2" name="446 CuadroTexto">
          <a:extLst>
            <a:ext uri="{FF2B5EF4-FFF2-40B4-BE49-F238E27FC236}">
              <a16:creationId xmlns:a16="http://schemas.microsoft.com/office/drawing/2014/main" xmlns="" id="{00000000-0008-0000-2100-00000214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3" name="447 CuadroTexto">
          <a:extLst>
            <a:ext uri="{FF2B5EF4-FFF2-40B4-BE49-F238E27FC236}">
              <a16:creationId xmlns:a16="http://schemas.microsoft.com/office/drawing/2014/main" xmlns="" id="{00000000-0008-0000-2100-00000314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4" name="448 CuadroTexto">
          <a:extLst>
            <a:ext uri="{FF2B5EF4-FFF2-40B4-BE49-F238E27FC236}">
              <a16:creationId xmlns:a16="http://schemas.microsoft.com/office/drawing/2014/main" xmlns="" id="{00000000-0008-0000-2100-00000414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5" name="449 CuadroTexto">
          <a:extLst>
            <a:ext uri="{FF2B5EF4-FFF2-40B4-BE49-F238E27FC236}">
              <a16:creationId xmlns:a16="http://schemas.microsoft.com/office/drawing/2014/main" xmlns="" id="{00000000-0008-0000-2100-00000514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6" name="450 CuadroTexto">
          <a:extLst>
            <a:ext uri="{FF2B5EF4-FFF2-40B4-BE49-F238E27FC236}">
              <a16:creationId xmlns:a16="http://schemas.microsoft.com/office/drawing/2014/main" xmlns="" id="{00000000-0008-0000-2100-00000614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7" name="451 CuadroTexto">
          <a:extLst>
            <a:ext uri="{FF2B5EF4-FFF2-40B4-BE49-F238E27FC236}">
              <a16:creationId xmlns:a16="http://schemas.microsoft.com/office/drawing/2014/main" xmlns="" id="{00000000-0008-0000-2100-00000714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8" name="17 CuadroTexto">
          <a:extLst>
            <a:ext uri="{FF2B5EF4-FFF2-40B4-BE49-F238E27FC236}">
              <a16:creationId xmlns:a16="http://schemas.microsoft.com/office/drawing/2014/main" xmlns="" id="{00000000-0008-0000-2100-00000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9" name="90 CuadroTexto">
          <a:extLst>
            <a:ext uri="{FF2B5EF4-FFF2-40B4-BE49-F238E27FC236}">
              <a16:creationId xmlns:a16="http://schemas.microsoft.com/office/drawing/2014/main" xmlns="" id="{00000000-0008-0000-2100-00000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0" name="91 CuadroTexto">
          <a:extLst>
            <a:ext uri="{FF2B5EF4-FFF2-40B4-BE49-F238E27FC236}">
              <a16:creationId xmlns:a16="http://schemas.microsoft.com/office/drawing/2014/main" xmlns="" id="{00000000-0008-0000-2100-00000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1" name="92 CuadroTexto">
          <a:extLst>
            <a:ext uri="{FF2B5EF4-FFF2-40B4-BE49-F238E27FC236}">
              <a16:creationId xmlns:a16="http://schemas.microsoft.com/office/drawing/2014/main" xmlns="" id="{00000000-0008-0000-2100-00000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2" name="93 CuadroTexto">
          <a:extLst>
            <a:ext uri="{FF2B5EF4-FFF2-40B4-BE49-F238E27FC236}">
              <a16:creationId xmlns:a16="http://schemas.microsoft.com/office/drawing/2014/main" xmlns="" id="{00000000-0008-0000-2100-00000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3" name="94 CuadroTexto">
          <a:extLst>
            <a:ext uri="{FF2B5EF4-FFF2-40B4-BE49-F238E27FC236}">
              <a16:creationId xmlns:a16="http://schemas.microsoft.com/office/drawing/2014/main" xmlns="" id="{00000000-0008-0000-2100-00000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4" name="95 CuadroTexto">
          <a:extLst>
            <a:ext uri="{FF2B5EF4-FFF2-40B4-BE49-F238E27FC236}">
              <a16:creationId xmlns:a16="http://schemas.microsoft.com/office/drawing/2014/main" xmlns="" id="{00000000-0008-0000-2100-00000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5" name="96 CuadroTexto">
          <a:extLst>
            <a:ext uri="{FF2B5EF4-FFF2-40B4-BE49-F238E27FC236}">
              <a16:creationId xmlns:a16="http://schemas.microsoft.com/office/drawing/2014/main" xmlns="" id="{00000000-0008-0000-2100-00000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6" name="97 CuadroTexto">
          <a:extLst>
            <a:ext uri="{FF2B5EF4-FFF2-40B4-BE49-F238E27FC236}">
              <a16:creationId xmlns:a16="http://schemas.microsoft.com/office/drawing/2014/main" xmlns="" id="{00000000-0008-0000-2100-00001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7" name="98 CuadroTexto">
          <a:extLst>
            <a:ext uri="{FF2B5EF4-FFF2-40B4-BE49-F238E27FC236}">
              <a16:creationId xmlns:a16="http://schemas.microsoft.com/office/drawing/2014/main" xmlns="" id="{00000000-0008-0000-2100-00001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8" name="99 CuadroTexto">
          <a:extLst>
            <a:ext uri="{FF2B5EF4-FFF2-40B4-BE49-F238E27FC236}">
              <a16:creationId xmlns:a16="http://schemas.microsoft.com/office/drawing/2014/main" xmlns="" id="{00000000-0008-0000-2100-00001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9" name="100 CuadroTexto">
          <a:extLst>
            <a:ext uri="{FF2B5EF4-FFF2-40B4-BE49-F238E27FC236}">
              <a16:creationId xmlns:a16="http://schemas.microsoft.com/office/drawing/2014/main" xmlns="" id="{00000000-0008-0000-2100-00001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0" name="101 CuadroTexto">
          <a:extLst>
            <a:ext uri="{FF2B5EF4-FFF2-40B4-BE49-F238E27FC236}">
              <a16:creationId xmlns:a16="http://schemas.microsoft.com/office/drawing/2014/main" xmlns="" id="{00000000-0008-0000-2100-00001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1" name="118 CuadroTexto">
          <a:extLst>
            <a:ext uri="{FF2B5EF4-FFF2-40B4-BE49-F238E27FC236}">
              <a16:creationId xmlns:a16="http://schemas.microsoft.com/office/drawing/2014/main" xmlns="" id="{00000000-0008-0000-2100-00001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2" name="119 CuadroTexto">
          <a:extLst>
            <a:ext uri="{FF2B5EF4-FFF2-40B4-BE49-F238E27FC236}">
              <a16:creationId xmlns:a16="http://schemas.microsoft.com/office/drawing/2014/main" xmlns="" id="{00000000-0008-0000-2100-00001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3" name="120 CuadroTexto">
          <a:extLst>
            <a:ext uri="{FF2B5EF4-FFF2-40B4-BE49-F238E27FC236}">
              <a16:creationId xmlns:a16="http://schemas.microsoft.com/office/drawing/2014/main" xmlns="" id="{00000000-0008-0000-2100-00001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4" name="121 CuadroTexto">
          <a:extLst>
            <a:ext uri="{FF2B5EF4-FFF2-40B4-BE49-F238E27FC236}">
              <a16:creationId xmlns:a16="http://schemas.microsoft.com/office/drawing/2014/main" xmlns="" id="{00000000-0008-0000-2100-00001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5" name="122 CuadroTexto">
          <a:extLst>
            <a:ext uri="{FF2B5EF4-FFF2-40B4-BE49-F238E27FC236}">
              <a16:creationId xmlns:a16="http://schemas.microsoft.com/office/drawing/2014/main" xmlns="" id="{00000000-0008-0000-2100-00001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6" name="123 CuadroTexto">
          <a:extLst>
            <a:ext uri="{FF2B5EF4-FFF2-40B4-BE49-F238E27FC236}">
              <a16:creationId xmlns:a16="http://schemas.microsoft.com/office/drawing/2014/main" xmlns="" id="{00000000-0008-0000-2100-00001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7" name="124 CuadroTexto">
          <a:extLst>
            <a:ext uri="{FF2B5EF4-FFF2-40B4-BE49-F238E27FC236}">
              <a16:creationId xmlns:a16="http://schemas.microsoft.com/office/drawing/2014/main" xmlns="" id="{00000000-0008-0000-2100-00001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8" name="125 CuadroTexto">
          <a:extLst>
            <a:ext uri="{FF2B5EF4-FFF2-40B4-BE49-F238E27FC236}">
              <a16:creationId xmlns:a16="http://schemas.microsoft.com/office/drawing/2014/main" xmlns="" id="{00000000-0008-0000-2100-00001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9" name="143 CuadroTexto">
          <a:extLst>
            <a:ext uri="{FF2B5EF4-FFF2-40B4-BE49-F238E27FC236}">
              <a16:creationId xmlns:a16="http://schemas.microsoft.com/office/drawing/2014/main" xmlns="" id="{00000000-0008-0000-2100-00001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0" name="144 CuadroTexto">
          <a:extLst>
            <a:ext uri="{FF2B5EF4-FFF2-40B4-BE49-F238E27FC236}">
              <a16:creationId xmlns:a16="http://schemas.microsoft.com/office/drawing/2014/main" xmlns="" id="{00000000-0008-0000-2100-00001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1" name="145 CuadroTexto">
          <a:extLst>
            <a:ext uri="{FF2B5EF4-FFF2-40B4-BE49-F238E27FC236}">
              <a16:creationId xmlns:a16="http://schemas.microsoft.com/office/drawing/2014/main" xmlns="" id="{00000000-0008-0000-2100-00001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2" name="146 CuadroTexto">
          <a:extLst>
            <a:ext uri="{FF2B5EF4-FFF2-40B4-BE49-F238E27FC236}">
              <a16:creationId xmlns:a16="http://schemas.microsoft.com/office/drawing/2014/main" xmlns="" id="{00000000-0008-0000-2100-00002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3" name="147 CuadroTexto">
          <a:extLst>
            <a:ext uri="{FF2B5EF4-FFF2-40B4-BE49-F238E27FC236}">
              <a16:creationId xmlns:a16="http://schemas.microsoft.com/office/drawing/2014/main" xmlns="" id="{00000000-0008-0000-2100-00002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4" name="148 CuadroTexto">
          <a:extLst>
            <a:ext uri="{FF2B5EF4-FFF2-40B4-BE49-F238E27FC236}">
              <a16:creationId xmlns:a16="http://schemas.microsoft.com/office/drawing/2014/main" xmlns="" id="{00000000-0008-0000-2100-00002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5" name="149 CuadroTexto">
          <a:extLst>
            <a:ext uri="{FF2B5EF4-FFF2-40B4-BE49-F238E27FC236}">
              <a16:creationId xmlns:a16="http://schemas.microsoft.com/office/drawing/2014/main" xmlns="" id="{00000000-0008-0000-2100-00002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6" name="150 CuadroTexto">
          <a:extLst>
            <a:ext uri="{FF2B5EF4-FFF2-40B4-BE49-F238E27FC236}">
              <a16:creationId xmlns:a16="http://schemas.microsoft.com/office/drawing/2014/main" xmlns="" id="{00000000-0008-0000-2100-00002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7" name="151 CuadroTexto">
          <a:extLst>
            <a:ext uri="{FF2B5EF4-FFF2-40B4-BE49-F238E27FC236}">
              <a16:creationId xmlns:a16="http://schemas.microsoft.com/office/drawing/2014/main" xmlns="" id="{00000000-0008-0000-2100-00002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8" name="152 CuadroTexto">
          <a:extLst>
            <a:ext uri="{FF2B5EF4-FFF2-40B4-BE49-F238E27FC236}">
              <a16:creationId xmlns:a16="http://schemas.microsoft.com/office/drawing/2014/main" xmlns="" id="{00000000-0008-0000-2100-00002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9" name="153 CuadroTexto">
          <a:extLst>
            <a:ext uri="{FF2B5EF4-FFF2-40B4-BE49-F238E27FC236}">
              <a16:creationId xmlns:a16="http://schemas.microsoft.com/office/drawing/2014/main" xmlns="" id="{00000000-0008-0000-2100-00002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0" name="154 CuadroTexto">
          <a:extLst>
            <a:ext uri="{FF2B5EF4-FFF2-40B4-BE49-F238E27FC236}">
              <a16:creationId xmlns:a16="http://schemas.microsoft.com/office/drawing/2014/main" xmlns="" id="{00000000-0008-0000-2100-00002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1" name="155 CuadroTexto">
          <a:extLst>
            <a:ext uri="{FF2B5EF4-FFF2-40B4-BE49-F238E27FC236}">
              <a16:creationId xmlns:a16="http://schemas.microsoft.com/office/drawing/2014/main" xmlns="" id="{00000000-0008-0000-2100-00002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2" name="156 CuadroTexto">
          <a:extLst>
            <a:ext uri="{FF2B5EF4-FFF2-40B4-BE49-F238E27FC236}">
              <a16:creationId xmlns:a16="http://schemas.microsoft.com/office/drawing/2014/main" xmlns="" id="{00000000-0008-0000-2100-00002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3" name="157 CuadroTexto">
          <a:extLst>
            <a:ext uri="{FF2B5EF4-FFF2-40B4-BE49-F238E27FC236}">
              <a16:creationId xmlns:a16="http://schemas.microsoft.com/office/drawing/2014/main" xmlns="" id="{00000000-0008-0000-2100-00002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4" name="158 CuadroTexto">
          <a:extLst>
            <a:ext uri="{FF2B5EF4-FFF2-40B4-BE49-F238E27FC236}">
              <a16:creationId xmlns:a16="http://schemas.microsoft.com/office/drawing/2014/main" xmlns="" id="{00000000-0008-0000-2100-00002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5" name="159 CuadroTexto">
          <a:extLst>
            <a:ext uri="{FF2B5EF4-FFF2-40B4-BE49-F238E27FC236}">
              <a16:creationId xmlns:a16="http://schemas.microsoft.com/office/drawing/2014/main" xmlns="" id="{00000000-0008-0000-2100-00002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6" name="160 CuadroTexto">
          <a:extLst>
            <a:ext uri="{FF2B5EF4-FFF2-40B4-BE49-F238E27FC236}">
              <a16:creationId xmlns:a16="http://schemas.microsoft.com/office/drawing/2014/main" xmlns="" id="{00000000-0008-0000-2100-00002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7" name="161 CuadroTexto">
          <a:extLst>
            <a:ext uri="{FF2B5EF4-FFF2-40B4-BE49-F238E27FC236}">
              <a16:creationId xmlns:a16="http://schemas.microsoft.com/office/drawing/2014/main" xmlns="" id="{00000000-0008-0000-2100-00002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8" name="162 CuadroTexto">
          <a:extLst>
            <a:ext uri="{FF2B5EF4-FFF2-40B4-BE49-F238E27FC236}">
              <a16:creationId xmlns:a16="http://schemas.microsoft.com/office/drawing/2014/main" xmlns="" id="{00000000-0008-0000-2100-00003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9" name="163 CuadroTexto">
          <a:extLst>
            <a:ext uri="{FF2B5EF4-FFF2-40B4-BE49-F238E27FC236}">
              <a16:creationId xmlns:a16="http://schemas.microsoft.com/office/drawing/2014/main" xmlns="" id="{00000000-0008-0000-2100-00003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0" name="164 CuadroTexto">
          <a:extLst>
            <a:ext uri="{FF2B5EF4-FFF2-40B4-BE49-F238E27FC236}">
              <a16:creationId xmlns:a16="http://schemas.microsoft.com/office/drawing/2014/main" xmlns="" id="{00000000-0008-0000-2100-00003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1" name="165 CuadroTexto">
          <a:extLst>
            <a:ext uri="{FF2B5EF4-FFF2-40B4-BE49-F238E27FC236}">
              <a16:creationId xmlns:a16="http://schemas.microsoft.com/office/drawing/2014/main" xmlns="" id="{00000000-0008-0000-2100-00003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2" name="166 CuadroTexto">
          <a:extLst>
            <a:ext uri="{FF2B5EF4-FFF2-40B4-BE49-F238E27FC236}">
              <a16:creationId xmlns:a16="http://schemas.microsoft.com/office/drawing/2014/main" xmlns="" id="{00000000-0008-0000-2100-00003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3" name="167 CuadroTexto">
          <a:extLst>
            <a:ext uri="{FF2B5EF4-FFF2-40B4-BE49-F238E27FC236}">
              <a16:creationId xmlns:a16="http://schemas.microsoft.com/office/drawing/2014/main" xmlns="" id="{00000000-0008-0000-2100-00003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4" name="168 CuadroTexto">
          <a:extLst>
            <a:ext uri="{FF2B5EF4-FFF2-40B4-BE49-F238E27FC236}">
              <a16:creationId xmlns:a16="http://schemas.microsoft.com/office/drawing/2014/main" xmlns="" id="{00000000-0008-0000-2100-00003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5" name="169 CuadroTexto">
          <a:extLst>
            <a:ext uri="{FF2B5EF4-FFF2-40B4-BE49-F238E27FC236}">
              <a16:creationId xmlns:a16="http://schemas.microsoft.com/office/drawing/2014/main" xmlns="" id="{00000000-0008-0000-2100-00003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6" name="170 CuadroTexto">
          <a:extLst>
            <a:ext uri="{FF2B5EF4-FFF2-40B4-BE49-F238E27FC236}">
              <a16:creationId xmlns:a16="http://schemas.microsoft.com/office/drawing/2014/main" xmlns="" id="{00000000-0008-0000-2100-00003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7" name="171 CuadroTexto">
          <a:extLst>
            <a:ext uri="{FF2B5EF4-FFF2-40B4-BE49-F238E27FC236}">
              <a16:creationId xmlns:a16="http://schemas.microsoft.com/office/drawing/2014/main" xmlns="" id="{00000000-0008-0000-2100-00003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8" name="172 CuadroTexto">
          <a:extLst>
            <a:ext uri="{FF2B5EF4-FFF2-40B4-BE49-F238E27FC236}">
              <a16:creationId xmlns:a16="http://schemas.microsoft.com/office/drawing/2014/main" xmlns="" id="{00000000-0008-0000-2100-00003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9" name="173 CuadroTexto">
          <a:extLst>
            <a:ext uri="{FF2B5EF4-FFF2-40B4-BE49-F238E27FC236}">
              <a16:creationId xmlns:a16="http://schemas.microsoft.com/office/drawing/2014/main" xmlns="" id="{00000000-0008-0000-2100-00003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0" name="174 CuadroTexto">
          <a:extLst>
            <a:ext uri="{FF2B5EF4-FFF2-40B4-BE49-F238E27FC236}">
              <a16:creationId xmlns:a16="http://schemas.microsoft.com/office/drawing/2014/main" xmlns="" id="{00000000-0008-0000-2100-00003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1" name="175 CuadroTexto">
          <a:extLst>
            <a:ext uri="{FF2B5EF4-FFF2-40B4-BE49-F238E27FC236}">
              <a16:creationId xmlns:a16="http://schemas.microsoft.com/office/drawing/2014/main" xmlns="" id="{00000000-0008-0000-2100-00003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2" name="176 CuadroTexto">
          <a:extLst>
            <a:ext uri="{FF2B5EF4-FFF2-40B4-BE49-F238E27FC236}">
              <a16:creationId xmlns:a16="http://schemas.microsoft.com/office/drawing/2014/main" xmlns="" id="{00000000-0008-0000-2100-00003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3" name="177 CuadroTexto">
          <a:extLst>
            <a:ext uri="{FF2B5EF4-FFF2-40B4-BE49-F238E27FC236}">
              <a16:creationId xmlns:a16="http://schemas.microsoft.com/office/drawing/2014/main" xmlns="" id="{00000000-0008-0000-2100-00003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4" name="178 CuadroTexto">
          <a:extLst>
            <a:ext uri="{FF2B5EF4-FFF2-40B4-BE49-F238E27FC236}">
              <a16:creationId xmlns:a16="http://schemas.microsoft.com/office/drawing/2014/main" xmlns="" id="{00000000-0008-0000-2100-00004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5" name="179 CuadroTexto">
          <a:extLst>
            <a:ext uri="{FF2B5EF4-FFF2-40B4-BE49-F238E27FC236}">
              <a16:creationId xmlns:a16="http://schemas.microsoft.com/office/drawing/2014/main" xmlns="" id="{00000000-0008-0000-2100-00004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6" name="180 CuadroTexto">
          <a:extLst>
            <a:ext uri="{FF2B5EF4-FFF2-40B4-BE49-F238E27FC236}">
              <a16:creationId xmlns:a16="http://schemas.microsoft.com/office/drawing/2014/main" xmlns="" id="{00000000-0008-0000-2100-00004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7" name="181 CuadroTexto">
          <a:extLst>
            <a:ext uri="{FF2B5EF4-FFF2-40B4-BE49-F238E27FC236}">
              <a16:creationId xmlns:a16="http://schemas.microsoft.com/office/drawing/2014/main" xmlns="" id="{00000000-0008-0000-2100-00004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8" name="182 CuadroTexto">
          <a:extLst>
            <a:ext uri="{FF2B5EF4-FFF2-40B4-BE49-F238E27FC236}">
              <a16:creationId xmlns:a16="http://schemas.microsoft.com/office/drawing/2014/main" xmlns="" id="{00000000-0008-0000-2100-00004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9" name="183 CuadroTexto">
          <a:extLst>
            <a:ext uri="{FF2B5EF4-FFF2-40B4-BE49-F238E27FC236}">
              <a16:creationId xmlns:a16="http://schemas.microsoft.com/office/drawing/2014/main" xmlns="" id="{00000000-0008-0000-2100-00004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0" name="184 CuadroTexto">
          <a:extLst>
            <a:ext uri="{FF2B5EF4-FFF2-40B4-BE49-F238E27FC236}">
              <a16:creationId xmlns:a16="http://schemas.microsoft.com/office/drawing/2014/main" xmlns="" id="{00000000-0008-0000-2100-00004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1" name="185 CuadroTexto">
          <a:extLst>
            <a:ext uri="{FF2B5EF4-FFF2-40B4-BE49-F238E27FC236}">
              <a16:creationId xmlns:a16="http://schemas.microsoft.com/office/drawing/2014/main" xmlns="" id="{00000000-0008-0000-2100-00004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2" name="186 CuadroTexto">
          <a:extLst>
            <a:ext uri="{FF2B5EF4-FFF2-40B4-BE49-F238E27FC236}">
              <a16:creationId xmlns:a16="http://schemas.microsoft.com/office/drawing/2014/main" xmlns="" id="{00000000-0008-0000-2100-00004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3" name="187 CuadroTexto">
          <a:extLst>
            <a:ext uri="{FF2B5EF4-FFF2-40B4-BE49-F238E27FC236}">
              <a16:creationId xmlns:a16="http://schemas.microsoft.com/office/drawing/2014/main" xmlns="" id="{00000000-0008-0000-2100-00004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4" name="188 CuadroTexto">
          <a:extLst>
            <a:ext uri="{FF2B5EF4-FFF2-40B4-BE49-F238E27FC236}">
              <a16:creationId xmlns:a16="http://schemas.microsoft.com/office/drawing/2014/main" xmlns="" id="{00000000-0008-0000-2100-00004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5" name="189 CuadroTexto">
          <a:extLst>
            <a:ext uri="{FF2B5EF4-FFF2-40B4-BE49-F238E27FC236}">
              <a16:creationId xmlns:a16="http://schemas.microsoft.com/office/drawing/2014/main" xmlns="" id="{00000000-0008-0000-2100-00004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6" name="190 CuadroTexto">
          <a:extLst>
            <a:ext uri="{FF2B5EF4-FFF2-40B4-BE49-F238E27FC236}">
              <a16:creationId xmlns:a16="http://schemas.microsoft.com/office/drawing/2014/main" xmlns="" id="{00000000-0008-0000-2100-00004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7" name="191 CuadroTexto">
          <a:extLst>
            <a:ext uri="{FF2B5EF4-FFF2-40B4-BE49-F238E27FC236}">
              <a16:creationId xmlns:a16="http://schemas.microsoft.com/office/drawing/2014/main" xmlns="" id="{00000000-0008-0000-2100-00004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8" name="192 CuadroTexto">
          <a:extLst>
            <a:ext uri="{FF2B5EF4-FFF2-40B4-BE49-F238E27FC236}">
              <a16:creationId xmlns:a16="http://schemas.microsoft.com/office/drawing/2014/main" xmlns="" id="{00000000-0008-0000-2100-00004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9" name="193 CuadroTexto">
          <a:extLst>
            <a:ext uri="{FF2B5EF4-FFF2-40B4-BE49-F238E27FC236}">
              <a16:creationId xmlns:a16="http://schemas.microsoft.com/office/drawing/2014/main" xmlns="" id="{00000000-0008-0000-2100-00004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0" name="194 CuadroTexto">
          <a:extLst>
            <a:ext uri="{FF2B5EF4-FFF2-40B4-BE49-F238E27FC236}">
              <a16:creationId xmlns:a16="http://schemas.microsoft.com/office/drawing/2014/main" xmlns="" id="{00000000-0008-0000-2100-00005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1" name="195 CuadroTexto">
          <a:extLst>
            <a:ext uri="{FF2B5EF4-FFF2-40B4-BE49-F238E27FC236}">
              <a16:creationId xmlns:a16="http://schemas.microsoft.com/office/drawing/2014/main" xmlns="" id="{00000000-0008-0000-2100-00005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2" name="196 CuadroTexto">
          <a:extLst>
            <a:ext uri="{FF2B5EF4-FFF2-40B4-BE49-F238E27FC236}">
              <a16:creationId xmlns:a16="http://schemas.microsoft.com/office/drawing/2014/main" xmlns="" id="{00000000-0008-0000-2100-00005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3" name="197 CuadroTexto">
          <a:extLst>
            <a:ext uri="{FF2B5EF4-FFF2-40B4-BE49-F238E27FC236}">
              <a16:creationId xmlns:a16="http://schemas.microsoft.com/office/drawing/2014/main" xmlns="" id="{00000000-0008-0000-2100-00005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4" name="198 CuadroTexto">
          <a:extLst>
            <a:ext uri="{FF2B5EF4-FFF2-40B4-BE49-F238E27FC236}">
              <a16:creationId xmlns:a16="http://schemas.microsoft.com/office/drawing/2014/main" xmlns="" id="{00000000-0008-0000-2100-00005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5" name="199 CuadroTexto">
          <a:extLst>
            <a:ext uri="{FF2B5EF4-FFF2-40B4-BE49-F238E27FC236}">
              <a16:creationId xmlns:a16="http://schemas.microsoft.com/office/drawing/2014/main" xmlns="" id="{00000000-0008-0000-2100-00005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6" name="200 CuadroTexto">
          <a:extLst>
            <a:ext uri="{FF2B5EF4-FFF2-40B4-BE49-F238E27FC236}">
              <a16:creationId xmlns:a16="http://schemas.microsoft.com/office/drawing/2014/main" xmlns="" id="{00000000-0008-0000-2100-00005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7" name="201 CuadroTexto">
          <a:extLst>
            <a:ext uri="{FF2B5EF4-FFF2-40B4-BE49-F238E27FC236}">
              <a16:creationId xmlns:a16="http://schemas.microsoft.com/office/drawing/2014/main" xmlns="" id="{00000000-0008-0000-2100-00005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8" name="202 CuadroTexto">
          <a:extLst>
            <a:ext uri="{FF2B5EF4-FFF2-40B4-BE49-F238E27FC236}">
              <a16:creationId xmlns:a16="http://schemas.microsoft.com/office/drawing/2014/main" xmlns="" id="{00000000-0008-0000-2100-00005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9" name="203 CuadroTexto">
          <a:extLst>
            <a:ext uri="{FF2B5EF4-FFF2-40B4-BE49-F238E27FC236}">
              <a16:creationId xmlns:a16="http://schemas.microsoft.com/office/drawing/2014/main" xmlns="" id="{00000000-0008-0000-2100-00005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0" name="204 CuadroTexto">
          <a:extLst>
            <a:ext uri="{FF2B5EF4-FFF2-40B4-BE49-F238E27FC236}">
              <a16:creationId xmlns:a16="http://schemas.microsoft.com/office/drawing/2014/main" xmlns="" id="{00000000-0008-0000-2100-00005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1" name="205 CuadroTexto">
          <a:extLst>
            <a:ext uri="{FF2B5EF4-FFF2-40B4-BE49-F238E27FC236}">
              <a16:creationId xmlns:a16="http://schemas.microsoft.com/office/drawing/2014/main" xmlns="" id="{00000000-0008-0000-2100-00005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2" name="206 CuadroTexto">
          <a:extLst>
            <a:ext uri="{FF2B5EF4-FFF2-40B4-BE49-F238E27FC236}">
              <a16:creationId xmlns:a16="http://schemas.microsoft.com/office/drawing/2014/main" xmlns="" id="{00000000-0008-0000-2100-00005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3" name="207 CuadroTexto">
          <a:extLst>
            <a:ext uri="{FF2B5EF4-FFF2-40B4-BE49-F238E27FC236}">
              <a16:creationId xmlns:a16="http://schemas.microsoft.com/office/drawing/2014/main" xmlns="" id="{00000000-0008-0000-2100-00005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4" name="208 CuadroTexto">
          <a:extLst>
            <a:ext uri="{FF2B5EF4-FFF2-40B4-BE49-F238E27FC236}">
              <a16:creationId xmlns:a16="http://schemas.microsoft.com/office/drawing/2014/main" xmlns="" id="{00000000-0008-0000-2100-00005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5" name="209 CuadroTexto">
          <a:extLst>
            <a:ext uri="{FF2B5EF4-FFF2-40B4-BE49-F238E27FC236}">
              <a16:creationId xmlns:a16="http://schemas.microsoft.com/office/drawing/2014/main" xmlns="" id="{00000000-0008-0000-2100-00005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6" name="210 CuadroTexto">
          <a:extLst>
            <a:ext uri="{FF2B5EF4-FFF2-40B4-BE49-F238E27FC236}">
              <a16:creationId xmlns:a16="http://schemas.microsoft.com/office/drawing/2014/main" xmlns="" id="{00000000-0008-0000-2100-00006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7" name="211 CuadroTexto">
          <a:extLst>
            <a:ext uri="{FF2B5EF4-FFF2-40B4-BE49-F238E27FC236}">
              <a16:creationId xmlns:a16="http://schemas.microsoft.com/office/drawing/2014/main" xmlns="" id="{00000000-0008-0000-2100-00006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8" name="212 CuadroTexto">
          <a:extLst>
            <a:ext uri="{FF2B5EF4-FFF2-40B4-BE49-F238E27FC236}">
              <a16:creationId xmlns:a16="http://schemas.microsoft.com/office/drawing/2014/main" xmlns="" id="{00000000-0008-0000-2100-00006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9" name="213 CuadroTexto">
          <a:extLst>
            <a:ext uri="{FF2B5EF4-FFF2-40B4-BE49-F238E27FC236}">
              <a16:creationId xmlns:a16="http://schemas.microsoft.com/office/drawing/2014/main" xmlns="" id="{00000000-0008-0000-2100-00006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0" name="214 CuadroTexto">
          <a:extLst>
            <a:ext uri="{FF2B5EF4-FFF2-40B4-BE49-F238E27FC236}">
              <a16:creationId xmlns:a16="http://schemas.microsoft.com/office/drawing/2014/main" xmlns="" id="{00000000-0008-0000-2100-00006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1" name="215 CuadroTexto">
          <a:extLst>
            <a:ext uri="{FF2B5EF4-FFF2-40B4-BE49-F238E27FC236}">
              <a16:creationId xmlns:a16="http://schemas.microsoft.com/office/drawing/2014/main" xmlns="" id="{00000000-0008-0000-2100-00006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2" name="216 CuadroTexto">
          <a:extLst>
            <a:ext uri="{FF2B5EF4-FFF2-40B4-BE49-F238E27FC236}">
              <a16:creationId xmlns:a16="http://schemas.microsoft.com/office/drawing/2014/main" xmlns="" id="{00000000-0008-0000-2100-00006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3" name="217 CuadroTexto">
          <a:extLst>
            <a:ext uri="{FF2B5EF4-FFF2-40B4-BE49-F238E27FC236}">
              <a16:creationId xmlns:a16="http://schemas.microsoft.com/office/drawing/2014/main" xmlns="" id="{00000000-0008-0000-2100-00006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4" name="218 CuadroTexto">
          <a:extLst>
            <a:ext uri="{FF2B5EF4-FFF2-40B4-BE49-F238E27FC236}">
              <a16:creationId xmlns:a16="http://schemas.microsoft.com/office/drawing/2014/main" xmlns="" id="{00000000-0008-0000-2100-00006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5" name="219 CuadroTexto">
          <a:extLst>
            <a:ext uri="{FF2B5EF4-FFF2-40B4-BE49-F238E27FC236}">
              <a16:creationId xmlns:a16="http://schemas.microsoft.com/office/drawing/2014/main" xmlns="" id="{00000000-0008-0000-2100-00006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6" name="220 CuadroTexto">
          <a:extLst>
            <a:ext uri="{FF2B5EF4-FFF2-40B4-BE49-F238E27FC236}">
              <a16:creationId xmlns:a16="http://schemas.microsoft.com/office/drawing/2014/main" xmlns="" id="{00000000-0008-0000-2100-00006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7" name="221 CuadroTexto">
          <a:extLst>
            <a:ext uri="{FF2B5EF4-FFF2-40B4-BE49-F238E27FC236}">
              <a16:creationId xmlns:a16="http://schemas.microsoft.com/office/drawing/2014/main" xmlns="" id="{00000000-0008-0000-2100-00006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8" name="222 CuadroTexto">
          <a:extLst>
            <a:ext uri="{FF2B5EF4-FFF2-40B4-BE49-F238E27FC236}">
              <a16:creationId xmlns:a16="http://schemas.microsoft.com/office/drawing/2014/main" xmlns="" id="{00000000-0008-0000-2100-00006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9" name="223 CuadroTexto">
          <a:extLst>
            <a:ext uri="{FF2B5EF4-FFF2-40B4-BE49-F238E27FC236}">
              <a16:creationId xmlns:a16="http://schemas.microsoft.com/office/drawing/2014/main" xmlns="" id="{00000000-0008-0000-2100-00006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0" name="224 CuadroTexto">
          <a:extLst>
            <a:ext uri="{FF2B5EF4-FFF2-40B4-BE49-F238E27FC236}">
              <a16:creationId xmlns:a16="http://schemas.microsoft.com/office/drawing/2014/main" xmlns="" id="{00000000-0008-0000-2100-00006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1" name="225 CuadroTexto">
          <a:extLst>
            <a:ext uri="{FF2B5EF4-FFF2-40B4-BE49-F238E27FC236}">
              <a16:creationId xmlns:a16="http://schemas.microsoft.com/office/drawing/2014/main" xmlns="" id="{00000000-0008-0000-2100-00006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2" name="226 CuadroTexto">
          <a:extLst>
            <a:ext uri="{FF2B5EF4-FFF2-40B4-BE49-F238E27FC236}">
              <a16:creationId xmlns:a16="http://schemas.microsoft.com/office/drawing/2014/main" xmlns="" id="{00000000-0008-0000-2100-00007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3" name="227 CuadroTexto">
          <a:extLst>
            <a:ext uri="{FF2B5EF4-FFF2-40B4-BE49-F238E27FC236}">
              <a16:creationId xmlns:a16="http://schemas.microsoft.com/office/drawing/2014/main" xmlns="" id="{00000000-0008-0000-2100-00007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4" name="228 CuadroTexto">
          <a:extLst>
            <a:ext uri="{FF2B5EF4-FFF2-40B4-BE49-F238E27FC236}">
              <a16:creationId xmlns:a16="http://schemas.microsoft.com/office/drawing/2014/main" xmlns="" id="{00000000-0008-0000-2100-00007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5" name="229 CuadroTexto">
          <a:extLst>
            <a:ext uri="{FF2B5EF4-FFF2-40B4-BE49-F238E27FC236}">
              <a16:creationId xmlns:a16="http://schemas.microsoft.com/office/drawing/2014/main" xmlns="" id="{00000000-0008-0000-2100-00007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6" name="230 CuadroTexto">
          <a:extLst>
            <a:ext uri="{FF2B5EF4-FFF2-40B4-BE49-F238E27FC236}">
              <a16:creationId xmlns:a16="http://schemas.microsoft.com/office/drawing/2014/main" xmlns="" id="{00000000-0008-0000-2100-00007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7" name="231 CuadroTexto">
          <a:extLst>
            <a:ext uri="{FF2B5EF4-FFF2-40B4-BE49-F238E27FC236}">
              <a16:creationId xmlns:a16="http://schemas.microsoft.com/office/drawing/2014/main" xmlns="" id="{00000000-0008-0000-2100-00007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8" name="232 CuadroTexto">
          <a:extLst>
            <a:ext uri="{FF2B5EF4-FFF2-40B4-BE49-F238E27FC236}">
              <a16:creationId xmlns:a16="http://schemas.microsoft.com/office/drawing/2014/main" xmlns="" id="{00000000-0008-0000-2100-00007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9" name="233 CuadroTexto">
          <a:extLst>
            <a:ext uri="{FF2B5EF4-FFF2-40B4-BE49-F238E27FC236}">
              <a16:creationId xmlns:a16="http://schemas.microsoft.com/office/drawing/2014/main" xmlns="" id="{00000000-0008-0000-2100-00007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0" name="234 CuadroTexto">
          <a:extLst>
            <a:ext uri="{FF2B5EF4-FFF2-40B4-BE49-F238E27FC236}">
              <a16:creationId xmlns:a16="http://schemas.microsoft.com/office/drawing/2014/main" xmlns="" id="{00000000-0008-0000-2100-00007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1" name="235 CuadroTexto">
          <a:extLst>
            <a:ext uri="{FF2B5EF4-FFF2-40B4-BE49-F238E27FC236}">
              <a16:creationId xmlns:a16="http://schemas.microsoft.com/office/drawing/2014/main" xmlns="" id="{00000000-0008-0000-2100-00007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2" name="236 CuadroTexto">
          <a:extLst>
            <a:ext uri="{FF2B5EF4-FFF2-40B4-BE49-F238E27FC236}">
              <a16:creationId xmlns:a16="http://schemas.microsoft.com/office/drawing/2014/main" xmlns="" id="{00000000-0008-0000-2100-00007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3" name="237 CuadroTexto">
          <a:extLst>
            <a:ext uri="{FF2B5EF4-FFF2-40B4-BE49-F238E27FC236}">
              <a16:creationId xmlns:a16="http://schemas.microsoft.com/office/drawing/2014/main" xmlns="" id="{00000000-0008-0000-2100-00007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4" name="238 CuadroTexto">
          <a:extLst>
            <a:ext uri="{FF2B5EF4-FFF2-40B4-BE49-F238E27FC236}">
              <a16:creationId xmlns:a16="http://schemas.microsoft.com/office/drawing/2014/main" xmlns="" id="{00000000-0008-0000-2100-00007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5" name="239 CuadroTexto">
          <a:extLst>
            <a:ext uri="{FF2B5EF4-FFF2-40B4-BE49-F238E27FC236}">
              <a16:creationId xmlns:a16="http://schemas.microsoft.com/office/drawing/2014/main" xmlns="" id="{00000000-0008-0000-2100-00007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6" name="240 CuadroTexto">
          <a:extLst>
            <a:ext uri="{FF2B5EF4-FFF2-40B4-BE49-F238E27FC236}">
              <a16:creationId xmlns:a16="http://schemas.microsoft.com/office/drawing/2014/main" xmlns="" id="{00000000-0008-0000-2100-00007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7" name="241 CuadroTexto">
          <a:extLst>
            <a:ext uri="{FF2B5EF4-FFF2-40B4-BE49-F238E27FC236}">
              <a16:creationId xmlns:a16="http://schemas.microsoft.com/office/drawing/2014/main" xmlns="" id="{00000000-0008-0000-2100-00007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8" name="242 CuadroTexto">
          <a:extLst>
            <a:ext uri="{FF2B5EF4-FFF2-40B4-BE49-F238E27FC236}">
              <a16:creationId xmlns:a16="http://schemas.microsoft.com/office/drawing/2014/main" xmlns="" id="{00000000-0008-0000-2100-00008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9" name="243 CuadroTexto">
          <a:extLst>
            <a:ext uri="{FF2B5EF4-FFF2-40B4-BE49-F238E27FC236}">
              <a16:creationId xmlns:a16="http://schemas.microsoft.com/office/drawing/2014/main" xmlns="" id="{00000000-0008-0000-2100-00008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0" name="244 CuadroTexto">
          <a:extLst>
            <a:ext uri="{FF2B5EF4-FFF2-40B4-BE49-F238E27FC236}">
              <a16:creationId xmlns:a16="http://schemas.microsoft.com/office/drawing/2014/main" xmlns="" id="{00000000-0008-0000-2100-00008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1" name="245 CuadroTexto">
          <a:extLst>
            <a:ext uri="{FF2B5EF4-FFF2-40B4-BE49-F238E27FC236}">
              <a16:creationId xmlns:a16="http://schemas.microsoft.com/office/drawing/2014/main" xmlns="" id="{00000000-0008-0000-2100-00008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2" name="246 CuadroTexto">
          <a:extLst>
            <a:ext uri="{FF2B5EF4-FFF2-40B4-BE49-F238E27FC236}">
              <a16:creationId xmlns:a16="http://schemas.microsoft.com/office/drawing/2014/main" xmlns="" id="{00000000-0008-0000-2100-00008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3" name="247 CuadroTexto">
          <a:extLst>
            <a:ext uri="{FF2B5EF4-FFF2-40B4-BE49-F238E27FC236}">
              <a16:creationId xmlns:a16="http://schemas.microsoft.com/office/drawing/2014/main" xmlns="" id="{00000000-0008-0000-2100-00008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4" name="248 CuadroTexto">
          <a:extLst>
            <a:ext uri="{FF2B5EF4-FFF2-40B4-BE49-F238E27FC236}">
              <a16:creationId xmlns:a16="http://schemas.microsoft.com/office/drawing/2014/main" xmlns="" id="{00000000-0008-0000-2100-00008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5" name="249 CuadroTexto">
          <a:extLst>
            <a:ext uri="{FF2B5EF4-FFF2-40B4-BE49-F238E27FC236}">
              <a16:creationId xmlns:a16="http://schemas.microsoft.com/office/drawing/2014/main" xmlns="" id="{00000000-0008-0000-2100-00008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6" name="250 CuadroTexto">
          <a:extLst>
            <a:ext uri="{FF2B5EF4-FFF2-40B4-BE49-F238E27FC236}">
              <a16:creationId xmlns:a16="http://schemas.microsoft.com/office/drawing/2014/main" xmlns="" id="{00000000-0008-0000-2100-00008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7" name="251 CuadroTexto">
          <a:extLst>
            <a:ext uri="{FF2B5EF4-FFF2-40B4-BE49-F238E27FC236}">
              <a16:creationId xmlns:a16="http://schemas.microsoft.com/office/drawing/2014/main" xmlns="" id="{00000000-0008-0000-2100-00008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8" name="252 CuadroTexto">
          <a:extLst>
            <a:ext uri="{FF2B5EF4-FFF2-40B4-BE49-F238E27FC236}">
              <a16:creationId xmlns:a16="http://schemas.microsoft.com/office/drawing/2014/main" xmlns="" id="{00000000-0008-0000-2100-00008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9" name="253 CuadroTexto">
          <a:extLst>
            <a:ext uri="{FF2B5EF4-FFF2-40B4-BE49-F238E27FC236}">
              <a16:creationId xmlns:a16="http://schemas.microsoft.com/office/drawing/2014/main" xmlns="" id="{00000000-0008-0000-2100-00008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0" name="254 CuadroTexto">
          <a:extLst>
            <a:ext uri="{FF2B5EF4-FFF2-40B4-BE49-F238E27FC236}">
              <a16:creationId xmlns:a16="http://schemas.microsoft.com/office/drawing/2014/main" xmlns="" id="{00000000-0008-0000-2100-00008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1" name="255 CuadroTexto">
          <a:extLst>
            <a:ext uri="{FF2B5EF4-FFF2-40B4-BE49-F238E27FC236}">
              <a16:creationId xmlns:a16="http://schemas.microsoft.com/office/drawing/2014/main" xmlns="" id="{00000000-0008-0000-2100-00008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2" name="256 CuadroTexto">
          <a:extLst>
            <a:ext uri="{FF2B5EF4-FFF2-40B4-BE49-F238E27FC236}">
              <a16:creationId xmlns:a16="http://schemas.microsoft.com/office/drawing/2014/main" xmlns="" id="{00000000-0008-0000-2100-00008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3" name="257 CuadroTexto">
          <a:extLst>
            <a:ext uri="{FF2B5EF4-FFF2-40B4-BE49-F238E27FC236}">
              <a16:creationId xmlns:a16="http://schemas.microsoft.com/office/drawing/2014/main" xmlns="" id="{00000000-0008-0000-2100-00008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4" name="258 CuadroTexto">
          <a:extLst>
            <a:ext uri="{FF2B5EF4-FFF2-40B4-BE49-F238E27FC236}">
              <a16:creationId xmlns:a16="http://schemas.microsoft.com/office/drawing/2014/main" xmlns="" id="{00000000-0008-0000-2100-00009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5" name="259 CuadroTexto">
          <a:extLst>
            <a:ext uri="{FF2B5EF4-FFF2-40B4-BE49-F238E27FC236}">
              <a16:creationId xmlns:a16="http://schemas.microsoft.com/office/drawing/2014/main" xmlns="" id="{00000000-0008-0000-2100-00009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6" name="260 CuadroTexto">
          <a:extLst>
            <a:ext uri="{FF2B5EF4-FFF2-40B4-BE49-F238E27FC236}">
              <a16:creationId xmlns:a16="http://schemas.microsoft.com/office/drawing/2014/main" xmlns="" id="{00000000-0008-0000-2100-00009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7" name="261 CuadroTexto">
          <a:extLst>
            <a:ext uri="{FF2B5EF4-FFF2-40B4-BE49-F238E27FC236}">
              <a16:creationId xmlns:a16="http://schemas.microsoft.com/office/drawing/2014/main" xmlns="" id="{00000000-0008-0000-2100-00009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8" name="262 CuadroTexto">
          <a:extLst>
            <a:ext uri="{FF2B5EF4-FFF2-40B4-BE49-F238E27FC236}">
              <a16:creationId xmlns:a16="http://schemas.microsoft.com/office/drawing/2014/main" xmlns="" id="{00000000-0008-0000-2100-00009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9" name="263 CuadroTexto">
          <a:extLst>
            <a:ext uri="{FF2B5EF4-FFF2-40B4-BE49-F238E27FC236}">
              <a16:creationId xmlns:a16="http://schemas.microsoft.com/office/drawing/2014/main" xmlns="" id="{00000000-0008-0000-2100-00009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0" name="264 CuadroTexto">
          <a:extLst>
            <a:ext uri="{FF2B5EF4-FFF2-40B4-BE49-F238E27FC236}">
              <a16:creationId xmlns:a16="http://schemas.microsoft.com/office/drawing/2014/main" xmlns="" id="{00000000-0008-0000-2100-00009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1" name="265 CuadroTexto">
          <a:extLst>
            <a:ext uri="{FF2B5EF4-FFF2-40B4-BE49-F238E27FC236}">
              <a16:creationId xmlns:a16="http://schemas.microsoft.com/office/drawing/2014/main" xmlns="" id="{00000000-0008-0000-2100-00009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2" name="266 CuadroTexto">
          <a:extLst>
            <a:ext uri="{FF2B5EF4-FFF2-40B4-BE49-F238E27FC236}">
              <a16:creationId xmlns:a16="http://schemas.microsoft.com/office/drawing/2014/main" xmlns="" id="{00000000-0008-0000-2100-00009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3" name="267 CuadroTexto">
          <a:extLst>
            <a:ext uri="{FF2B5EF4-FFF2-40B4-BE49-F238E27FC236}">
              <a16:creationId xmlns:a16="http://schemas.microsoft.com/office/drawing/2014/main" xmlns="" id="{00000000-0008-0000-2100-00009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4" name="285 CuadroTexto">
          <a:extLst>
            <a:ext uri="{FF2B5EF4-FFF2-40B4-BE49-F238E27FC236}">
              <a16:creationId xmlns:a16="http://schemas.microsoft.com/office/drawing/2014/main" xmlns="" id="{00000000-0008-0000-2100-00009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5" name="286 CuadroTexto">
          <a:extLst>
            <a:ext uri="{FF2B5EF4-FFF2-40B4-BE49-F238E27FC236}">
              <a16:creationId xmlns:a16="http://schemas.microsoft.com/office/drawing/2014/main" xmlns="" id="{00000000-0008-0000-2100-00009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6" name="287 CuadroTexto">
          <a:extLst>
            <a:ext uri="{FF2B5EF4-FFF2-40B4-BE49-F238E27FC236}">
              <a16:creationId xmlns:a16="http://schemas.microsoft.com/office/drawing/2014/main" xmlns="" id="{00000000-0008-0000-2100-00009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7" name="288 CuadroTexto">
          <a:extLst>
            <a:ext uri="{FF2B5EF4-FFF2-40B4-BE49-F238E27FC236}">
              <a16:creationId xmlns:a16="http://schemas.microsoft.com/office/drawing/2014/main" xmlns="" id="{00000000-0008-0000-2100-00009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8" name="289 CuadroTexto">
          <a:extLst>
            <a:ext uri="{FF2B5EF4-FFF2-40B4-BE49-F238E27FC236}">
              <a16:creationId xmlns:a16="http://schemas.microsoft.com/office/drawing/2014/main" xmlns="" id="{00000000-0008-0000-2100-00009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9" name="290 CuadroTexto">
          <a:extLst>
            <a:ext uri="{FF2B5EF4-FFF2-40B4-BE49-F238E27FC236}">
              <a16:creationId xmlns:a16="http://schemas.microsoft.com/office/drawing/2014/main" xmlns="" id="{00000000-0008-0000-2100-00009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0" name="291 CuadroTexto">
          <a:extLst>
            <a:ext uri="{FF2B5EF4-FFF2-40B4-BE49-F238E27FC236}">
              <a16:creationId xmlns:a16="http://schemas.microsoft.com/office/drawing/2014/main" xmlns="" id="{00000000-0008-0000-2100-0000A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1" name="292 CuadroTexto">
          <a:extLst>
            <a:ext uri="{FF2B5EF4-FFF2-40B4-BE49-F238E27FC236}">
              <a16:creationId xmlns:a16="http://schemas.microsoft.com/office/drawing/2014/main" xmlns="" id="{00000000-0008-0000-2100-0000A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2" name="293 CuadroTexto">
          <a:extLst>
            <a:ext uri="{FF2B5EF4-FFF2-40B4-BE49-F238E27FC236}">
              <a16:creationId xmlns:a16="http://schemas.microsoft.com/office/drawing/2014/main" xmlns="" id="{00000000-0008-0000-2100-0000A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3" name="294 CuadroTexto">
          <a:extLst>
            <a:ext uri="{FF2B5EF4-FFF2-40B4-BE49-F238E27FC236}">
              <a16:creationId xmlns:a16="http://schemas.microsoft.com/office/drawing/2014/main" xmlns="" id="{00000000-0008-0000-2100-0000A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4" name="295 CuadroTexto">
          <a:extLst>
            <a:ext uri="{FF2B5EF4-FFF2-40B4-BE49-F238E27FC236}">
              <a16:creationId xmlns:a16="http://schemas.microsoft.com/office/drawing/2014/main" xmlns="" id="{00000000-0008-0000-2100-0000A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5" name="296 CuadroTexto">
          <a:extLst>
            <a:ext uri="{FF2B5EF4-FFF2-40B4-BE49-F238E27FC236}">
              <a16:creationId xmlns:a16="http://schemas.microsoft.com/office/drawing/2014/main" xmlns="" id="{00000000-0008-0000-2100-0000A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6" name="17 CuadroTexto">
          <a:extLst>
            <a:ext uri="{FF2B5EF4-FFF2-40B4-BE49-F238E27FC236}">
              <a16:creationId xmlns:a16="http://schemas.microsoft.com/office/drawing/2014/main" xmlns="" id="{00000000-0008-0000-2100-0000A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7" name="90 CuadroTexto">
          <a:extLst>
            <a:ext uri="{FF2B5EF4-FFF2-40B4-BE49-F238E27FC236}">
              <a16:creationId xmlns:a16="http://schemas.microsoft.com/office/drawing/2014/main" xmlns="" id="{00000000-0008-0000-2100-0000A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8" name="91 CuadroTexto">
          <a:extLst>
            <a:ext uri="{FF2B5EF4-FFF2-40B4-BE49-F238E27FC236}">
              <a16:creationId xmlns:a16="http://schemas.microsoft.com/office/drawing/2014/main" xmlns="" id="{00000000-0008-0000-2100-0000A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9" name="92 CuadroTexto">
          <a:extLst>
            <a:ext uri="{FF2B5EF4-FFF2-40B4-BE49-F238E27FC236}">
              <a16:creationId xmlns:a16="http://schemas.microsoft.com/office/drawing/2014/main" xmlns="" id="{00000000-0008-0000-2100-0000A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0" name="93 CuadroTexto">
          <a:extLst>
            <a:ext uri="{FF2B5EF4-FFF2-40B4-BE49-F238E27FC236}">
              <a16:creationId xmlns:a16="http://schemas.microsoft.com/office/drawing/2014/main" xmlns="" id="{00000000-0008-0000-2100-0000A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1" name="94 CuadroTexto">
          <a:extLst>
            <a:ext uri="{FF2B5EF4-FFF2-40B4-BE49-F238E27FC236}">
              <a16:creationId xmlns:a16="http://schemas.microsoft.com/office/drawing/2014/main" xmlns="" id="{00000000-0008-0000-2100-0000A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2" name="95 CuadroTexto">
          <a:extLst>
            <a:ext uri="{FF2B5EF4-FFF2-40B4-BE49-F238E27FC236}">
              <a16:creationId xmlns:a16="http://schemas.microsoft.com/office/drawing/2014/main" xmlns="" id="{00000000-0008-0000-2100-0000A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3" name="96 CuadroTexto">
          <a:extLst>
            <a:ext uri="{FF2B5EF4-FFF2-40B4-BE49-F238E27FC236}">
              <a16:creationId xmlns:a16="http://schemas.microsoft.com/office/drawing/2014/main" xmlns="" id="{00000000-0008-0000-2100-0000A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4" name="97 CuadroTexto">
          <a:extLst>
            <a:ext uri="{FF2B5EF4-FFF2-40B4-BE49-F238E27FC236}">
              <a16:creationId xmlns:a16="http://schemas.microsoft.com/office/drawing/2014/main" xmlns="" id="{00000000-0008-0000-2100-0000A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5" name="98 CuadroTexto">
          <a:extLst>
            <a:ext uri="{FF2B5EF4-FFF2-40B4-BE49-F238E27FC236}">
              <a16:creationId xmlns:a16="http://schemas.microsoft.com/office/drawing/2014/main" xmlns="" id="{00000000-0008-0000-2100-0000A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6" name="99 CuadroTexto">
          <a:extLst>
            <a:ext uri="{FF2B5EF4-FFF2-40B4-BE49-F238E27FC236}">
              <a16:creationId xmlns:a16="http://schemas.microsoft.com/office/drawing/2014/main" xmlns="" id="{00000000-0008-0000-2100-0000B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7" name="100 CuadroTexto">
          <a:extLst>
            <a:ext uri="{FF2B5EF4-FFF2-40B4-BE49-F238E27FC236}">
              <a16:creationId xmlns:a16="http://schemas.microsoft.com/office/drawing/2014/main" xmlns="" id="{00000000-0008-0000-2100-0000B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8" name="101 CuadroTexto">
          <a:extLst>
            <a:ext uri="{FF2B5EF4-FFF2-40B4-BE49-F238E27FC236}">
              <a16:creationId xmlns:a16="http://schemas.microsoft.com/office/drawing/2014/main" xmlns="" id="{00000000-0008-0000-2100-0000B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9" name="118 CuadroTexto">
          <a:extLst>
            <a:ext uri="{FF2B5EF4-FFF2-40B4-BE49-F238E27FC236}">
              <a16:creationId xmlns:a16="http://schemas.microsoft.com/office/drawing/2014/main" xmlns="" id="{00000000-0008-0000-2100-0000B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0" name="119 CuadroTexto">
          <a:extLst>
            <a:ext uri="{FF2B5EF4-FFF2-40B4-BE49-F238E27FC236}">
              <a16:creationId xmlns:a16="http://schemas.microsoft.com/office/drawing/2014/main" xmlns="" id="{00000000-0008-0000-2100-0000B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1" name="120 CuadroTexto">
          <a:extLst>
            <a:ext uri="{FF2B5EF4-FFF2-40B4-BE49-F238E27FC236}">
              <a16:creationId xmlns:a16="http://schemas.microsoft.com/office/drawing/2014/main" xmlns="" id="{00000000-0008-0000-2100-0000B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2" name="121 CuadroTexto">
          <a:extLst>
            <a:ext uri="{FF2B5EF4-FFF2-40B4-BE49-F238E27FC236}">
              <a16:creationId xmlns:a16="http://schemas.microsoft.com/office/drawing/2014/main" xmlns="" id="{00000000-0008-0000-2100-0000B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3" name="122 CuadroTexto">
          <a:extLst>
            <a:ext uri="{FF2B5EF4-FFF2-40B4-BE49-F238E27FC236}">
              <a16:creationId xmlns:a16="http://schemas.microsoft.com/office/drawing/2014/main" xmlns="" id="{00000000-0008-0000-2100-0000B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4" name="123 CuadroTexto">
          <a:extLst>
            <a:ext uri="{FF2B5EF4-FFF2-40B4-BE49-F238E27FC236}">
              <a16:creationId xmlns:a16="http://schemas.microsoft.com/office/drawing/2014/main" xmlns="" id="{00000000-0008-0000-2100-0000B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5" name="124 CuadroTexto">
          <a:extLst>
            <a:ext uri="{FF2B5EF4-FFF2-40B4-BE49-F238E27FC236}">
              <a16:creationId xmlns:a16="http://schemas.microsoft.com/office/drawing/2014/main" xmlns="" id="{00000000-0008-0000-2100-0000B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6" name="125 CuadroTexto">
          <a:extLst>
            <a:ext uri="{FF2B5EF4-FFF2-40B4-BE49-F238E27FC236}">
              <a16:creationId xmlns:a16="http://schemas.microsoft.com/office/drawing/2014/main" xmlns="" id="{00000000-0008-0000-2100-0000B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7" name="143 CuadroTexto">
          <a:extLst>
            <a:ext uri="{FF2B5EF4-FFF2-40B4-BE49-F238E27FC236}">
              <a16:creationId xmlns:a16="http://schemas.microsoft.com/office/drawing/2014/main" xmlns="" id="{00000000-0008-0000-2100-0000B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8" name="144 CuadroTexto">
          <a:extLst>
            <a:ext uri="{FF2B5EF4-FFF2-40B4-BE49-F238E27FC236}">
              <a16:creationId xmlns:a16="http://schemas.microsoft.com/office/drawing/2014/main" xmlns="" id="{00000000-0008-0000-2100-0000B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9" name="145 CuadroTexto">
          <a:extLst>
            <a:ext uri="{FF2B5EF4-FFF2-40B4-BE49-F238E27FC236}">
              <a16:creationId xmlns:a16="http://schemas.microsoft.com/office/drawing/2014/main" xmlns="" id="{00000000-0008-0000-2100-0000B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0" name="146 CuadroTexto">
          <a:extLst>
            <a:ext uri="{FF2B5EF4-FFF2-40B4-BE49-F238E27FC236}">
              <a16:creationId xmlns:a16="http://schemas.microsoft.com/office/drawing/2014/main" xmlns="" id="{00000000-0008-0000-2100-0000B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1" name="147 CuadroTexto">
          <a:extLst>
            <a:ext uri="{FF2B5EF4-FFF2-40B4-BE49-F238E27FC236}">
              <a16:creationId xmlns:a16="http://schemas.microsoft.com/office/drawing/2014/main" xmlns="" id="{00000000-0008-0000-2100-0000B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2" name="148 CuadroTexto">
          <a:extLst>
            <a:ext uri="{FF2B5EF4-FFF2-40B4-BE49-F238E27FC236}">
              <a16:creationId xmlns:a16="http://schemas.microsoft.com/office/drawing/2014/main" xmlns="" id="{00000000-0008-0000-2100-0000C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3" name="149 CuadroTexto">
          <a:extLst>
            <a:ext uri="{FF2B5EF4-FFF2-40B4-BE49-F238E27FC236}">
              <a16:creationId xmlns:a16="http://schemas.microsoft.com/office/drawing/2014/main" xmlns="" id="{00000000-0008-0000-2100-0000C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4" name="150 CuadroTexto">
          <a:extLst>
            <a:ext uri="{FF2B5EF4-FFF2-40B4-BE49-F238E27FC236}">
              <a16:creationId xmlns:a16="http://schemas.microsoft.com/office/drawing/2014/main" xmlns="" id="{00000000-0008-0000-2100-0000C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5" name="151 CuadroTexto">
          <a:extLst>
            <a:ext uri="{FF2B5EF4-FFF2-40B4-BE49-F238E27FC236}">
              <a16:creationId xmlns:a16="http://schemas.microsoft.com/office/drawing/2014/main" xmlns="" id="{00000000-0008-0000-2100-0000C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6" name="152 CuadroTexto">
          <a:extLst>
            <a:ext uri="{FF2B5EF4-FFF2-40B4-BE49-F238E27FC236}">
              <a16:creationId xmlns:a16="http://schemas.microsoft.com/office/drawing/2014/main" xmlns="" id="{00000000-0008-0000-2100-0000C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7" name="153 CuadroTexto">
          <a:extLst>
            <a:ext uri="{FF2B5EF4-FFF2-40B4-BE49-F238E27FC236}">
              <a16:creationId xmlns:a16="http://schemas.microsoft.com/office/drawing/2014/main" xmlns="" id="{00000000-0008-0000-2100-0000C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8" name="154 CuadroTexto">
          <a:extLst>
            <a:ext uri="{FF2B5EF4-FFF2-40B4-BE49-F238E27FC236}">
              <a16:creationId xmlns:a16="http://schemas.microsoft.com/office/drawing/2014/main" xmlns="" id="{00000000-0008-0000-2100-0000C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9" name="155 CuadroTexto">
          <a:extLst>
            <a:ext uri="{FF2B5EF4-FFF2-40B4-BE49-F238E27FC236}">
              <a16:creationId xmlns:a16="http://schemas.microsoft.com/office/drawing/2014/main" xmlns="" id="{00000000-0008-0000-2100-0000C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0" name="156 CuadroTexto">
          <a:extLst>
            <a:ext uri="{FF2B5EF4-FFF2-40B4-BE49-F238E27FC236}">
              <a16:creationId xmlns:a16="http://schemas.microsoft.com/office/drawing/2014/main" xmlns="" id="{00000000-0008-0000-2100-0000C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1" name="157 CuadroTexto">
          <a:extLst>
            <a:ext uri="{FF2B5EF4-FFF2-40B4-BE49-F238E27FC236}">
              <a16:creationId xmlns:a16="http://schemas.microsoft.com/office/drawing/2014/main" xmlns="" id="{00000000-0008-0000-2100-0000C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2" name="158 CuadroTexto">
          <a:extLst>
            <a:ext uri="{FF2B5EF4-FFF2-40B4-BE49-F238E27FC236}">
              <a16:creationId xmlns:a16="http://schemas.microsoft.com/office/drawing/2014/main" xmlns="" id="{00000000-0008-0000-2100-0000C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3" name="159 CuadroTexto">
          <a:extLst>
            <a:ext uri="{FF2B5EF4-FFF2-40B4-BE49-F238E27FC236}">
              <a16:creationId xmlns:a16="http://schemas.microsoft.com/office/drawing/2014/main" xmlns="" id="{00000000-0008-0000-2100-0000C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4" name="160 CuadroTexto">
          <a:extLst>
            <a:ext uri="{FF2B5EF4-FFF2-40B4-BE49-F238E27FC236}">
              <a16:creationId xmlns:a16="http://schemas.microsoft.com/office/drawing/2014/main" xmlns="" id="{00000000-0008-0000-2100-0000C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5" name="161 CuadroTexto">
          <a:extLst>
            <a:ext uri="{FF2B5EF4-FFF2-40B4-BE49-F238E27FC236}">
              <a16:creationId xmlns:a16="http://schemas.microsoft.com/office/drawing/2014/main" xmlns="" id="{00000000-0008-0000-2100-0000C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6" name="162 CuadroTexto">
          <a:extLst>
            <a:ext uri="{FF2B5EF4-FFF2-40B4-BE49-F238E27FC236}">
              <a16:creationId xmlns:a16="http://schemas.microsoft.com/office/drawing/2014/main" xmlns="" id="{00000000-0008-0000-2100-0000C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7" name="163 CuadroTexto">
          <a:extLst>
            <a:ext uri="{FF2B5EF4-FFF2-40B4-BE49-F238E27FC236}">
              <a16:creationId xmlns:a16="http://schemas.microsoft.com/office/drawing/2014/main" xmlns="" id="{00000000-0008-0000-2100-0000C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8" name="164 CuadroTexto">
          <a:extLst>
            <a:ext uri="{FF2B5EF4-FFF2-40B4-BE49-F238E27FC236}">
              <a16:creationId xmlns:a16="http://schemas.microsoft.com/office/drawing/2014/main" xmlns="" id="{00000000-0008-0000-2100-0000D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9" name="165 CuadroTexto">
          <a:extLst>
            <a:ext uri="{FF2B5EF4-FFF2-40B4-BE49-F238E27FC236}">
              <a16:creationId xmlns:a16="http://schemas.microsoft.com/office/drawing/2014/main" xmlns="" id="{00000000-0008-0000-2100-0000D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0" name="166 CuadroTexto">
          <a:extLst>
            <a:ext uri="{FF2B5EF4-FFF2-40B4-BE49-F238E27FC236}">
              <a16:creationId xmlns:a16="http://schemas.microsoft.com/office/drawing/2014/main" xmlns="" id="{00000000-0008-0000-2100-0000D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1" name="167 CuadroTexto">
          <a:extLst>
            <a:ext uri="{FF2B5EF4-FFF2-40B4-BE49-F238E27FC236}">
              <a16:creationId xmlns:a16="http://schemas.microsoft.com/office/drawing/2014/main" xmlns="" id="{00000000-0008-0000-2100-0000D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2" name="168 CuadroTexto">
          <a:extLst>
            <a:ext uri="{FF2B5EF4-FFF2-40B4-BE49-F238E27FC236}">
              <a16:creationId xmlns:a16="http://schemas.microsoft.com/office/drawing/2014/main" xmlns="" id="{00000000-0008-0000-2100-0000D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3" name="169 CuadroTexto">
          <a:extLst>
            <a:ext uri="{FF2B5EF4-FFF2-40B4-BE49-F238E27FC236}">
              <a16:creationId xmlns:a16="http://schemas.microsoft.com/office/drawing/2014/main" xmlns="" id="{00000000-0008-0000-2100-0000D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4" name="170 CuadroTexto">
          <a:extLst>
            <a:ext uri="{FF2B5EF4-FFF2-40B4-BE49-F238E27FC236}">
              <a16:creationId xmlns:a16="http://schemas.microsoft.com/office/drawing/2014/main" xmlns="" id="{00000000-0008-0000-2100-0000D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5" name="171 CuadroTexto">
          <a:extLst>
            <a:ext uri="{FF2B5EF4-FFF2-40B4-BE49-F238E27FC236}">
              <a16:creationId xmlns:a16="http://schemas.microsoft.com/office/drawing/2014/main" xmlns="" id="{00000000-0008-0000-2100-0000D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6" name="172 CuadroTexto">
          <a:extLst>
            <a:ext uri="{FF2B5EF4-FFF2-40B4-BE49-F238E27FC236}">
              <a16:creationId xmlns:a16="http://schemas.microsoft.com/office/drawing/2014/main" xmlns="" id="{00000000-0008-0000-2100-0000D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7" name="173 CuadroTexto">
          <a:extLst>
            <a:ext uri="{FF2B5EF4-FFF2-40B4-BE49-F238E27FC236}">
              <a16:creationId xmlns:a16="http://schemas.microsoft.com/office/drawing/2014/main" xmlns="" id="{00000000-0008-0000-2100-0000D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8" name="174 CuadroTexto">
          <a:extLst>
            <a:ext uri="{FF2B5EF4-FFF2-40B4-BE49-F238E27FC236}">
              <a16:creationId xmlns:a16="http://schemas.microsoft.com/office/drawing/2014/main" xmlns="" id="{00000000-0008-0000-2100-0000D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9" name="175 CuadroTexto">
          <a:extLst>
            <a:ext uri="{FF2B5EF4-FFF2-40B4-BE49-F238E27FC236}">
              <a16:creationId xmlns:a16="http://schemas.microsoft.com/office/drawing/2014/main" xmlns="" id="{00000000-0008-0000-2100-0000D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0" name="176 CuadroTexto">
          <a:extLst>
            <a:ext uri="{FF2B5EF4-FFF2-40B4-BE49-F238E27FC236}">
              <a16:creationId xmlns:a16="http://schemas.microsoft.com/office/drawing/2014/main" xmlns="" id="{00000000-0008-0000-2100-0000D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1" name="177 CuadroTexto">
          <a:extLst>
            <a:ext uri="{FF2B5EF4-FFF2-40B4-BE49-F238E27FC236}">
              <a16:creationId xmlns:a16="http://schemas.microsoft.com/office/drawing/2014/main" xmlns="" id="{00000000-0008-0000-2100-0000D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2" name="178 CuadroTexto">
          <a:extLst>
            <a:ext uri="{FF2B5EF4-FFF2-40B4-BE49-F238E27FC236}">
              <a16:creationId xmlns:a16="http://schemas.microsoft.com/office/drawing/2014/main" xmlns="" id="{00000000-0008-0000-2100-0000D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3" name="179 CuadroTexto">
          <a:extLst>
            <a:ext uri="{FF2B5EF4-FFF2-40B4-BE49-F238E27FC236}">
              <a16:creationId xmlns:a16="http://schemas.microsoft.com/office/drawing/2014/main" xmlns="" id="{00000000-0008-0000-2100-0000D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4" name="180 CuadroTexto">
          <a:extLst>
            <a:ext uri="{FF2B5EF4-FFF2-40B4-BE49-F238E27FC236}">
              <a16:creationId xmlns:a16="http://schemas.microsoft.com/office/drawing/2014/main" xmlns="" id="{00000000-0008-0000-2100-0000E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5" name="181 CuadroTexto">
          <a:extLst>
            <a:ext uri="{FF2B5EF4-FFF2-40B4-BE49-F238E27FC236}">
              <a16:creationId xmlns:a16="http://schemas.microsoft.com/office/drawing/2014/main" xmlns="" id="{00000000-0008-0000-2100-0000E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6" name="182 CuadroTexto">
          <a:extLst>
            <a:ext uri="{FF2B5EF4-FFF2-40B4-BE49-F238E27FC236}">
              <a16:creationId xmlns:a16="http://schemas.microsoft.com/office/drawing/2014/main" xmlns="" id="{00000000-0008-0000-2100-0000E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7" name="183 CuadroTexto">
          <a:extLst>
            <a:ext uri="{FF2B5EF4-FFF2-40B4-BE49-F238E27FC236}">
              <a16:creationId xmlns:a16="http://schemas.microsoft.com/office/drawing/2014/main" xmlns="" id="{00000000-0008-0000-2100-0000E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8" name="184 CuadroTexto">
          <a:extLst>
            <a:ext uri="{FF2B5EF4-FFF2-40B4-BE49-F238E27FC236}">
              <a16:creationId xmlns:a16="http://schemas.microsoft.com/office/drawing/2014/main" xmlns="" id="{00000000-0008-0000-2100-0000E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9" name="185 CuadroTexto">
          <a:extLst>
            <a:ext uri="{FF2B5EF4-FFF2-40B4-BE49-F238E27FC236}">
              <a16:creationId xmlns:a16="http://schemas.microsoft.com/office/drawing/2014/main" xmlns="" id="{00000000-0008-0000-2100-0000E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0" name="186 CuadroTexto">
          <a:extLst>
            <a:ext uri="{FF2B5EF4-FFF2-40B4-BE49-F238E27FC236}">
              <a16:creationId xmlns:a16="http://schemas.microsoft.com/office/drawing/2014/main" xmlns="" id="{00000000-0008-0000-2100-0000E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1" name="187 CuadroTexto">
          <a:extLst>
            <a:ext uri="{FF2B5EF4-FFF2-40B4-BE49-F238E27FC236}">
              <a16:creationId xmlns:a16="http://schemas.microsoft.com/office/drawing/2014/main" xmlns="" id="{00000000-0008-0000-2100-0000E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2" name="188 CuadroTexto">
          <a:extLst>
            <a:ext uri="{FF2B5EF4-FFF2-40B4-BE49-F238E27FC236}">
              <a16:creationId xmlns:a16="http://schemas.microsoft.com/office/drawing/2014/main" xmlns="" id="{00000000-0008-0000-2100-0000E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3" name="189 CuadroTexto">
          <a:extLst>
            <a:ext uri="{FF2B5EF4-FFF2-40B4-BE49-F238E27FC236}">
              <a16:creationId xmlns:a16="http://schemas.microsoft.com/office/drawing/2014/main" xmlns="" id="{00000000-0008-0000-2100-0000E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4" name="190 CuadroTexto">
          <a:extLst>
            <a:ext uri="{FF2B5EF4-FFF2-40B4-BE49-F238E27FC236}">
              <a16:creationId xmlns:a16="http://schemas.microsoft.com/office/drawing/2014/main" xmlns="" id="{00000000-0008-0000-2100-0000E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5" name="191 CuadroTexto">
          <a:extLst>
            <a:ext uri="{FF2B5EF4-FFF2-40B4-BE49-F238E27FC236}">
              <a16:creationId xmlns:a16="http://schemas.microsoft.com/office/drawing/2014/main" xmlns="" id="{00000000-0008-0000-2100-0000E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6" name="192 CuadroTexto">
          <a:extLst>
            <a:ext uri="{FF2B5EF4-FFF2-40B4-BE49-F238E27FC236}">
              <a16:creationId xmlns:a16="http://schemas.microsoft.com/office/drawing/2014/main" xmlns="" id="{00000000-0008-0000-2100-0000E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7" name="193 CuadroTexto">
          <a:extLst>
            <a:ext uri="{FF2B5EF4-FFF2-40B4-BE49-F238E27FC236}">
              <a16:creationId xmlns:a16="http://schemas.microsoft.com/office/drawing/2014/main" xmlns="" id="{00000000-0008-0000-2100-0000E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8" name="194 CuadroTexto">
          <a:extLst>
            <a:ext uri="{FF2B5EF4-FFF2-40B4-BE49-F238E27FC236}">
              <a16:creationId xmlns:a16="http://schemas.microsoft.com/office/drawing/2014/main" xmlns="" id="{00000000-0008-0000-2100-0000E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9" name="195 CuadroTexto">
          <a:extLst>
            <a:ext uri="{FF2B5EF4-FFF2-40B4-BE49-F238E27FC236}">
              <a16:creationId xmlns:a16="http://schemas.microsoft.com/office/drawing/2014/main" xmlns="" id="{00000000-0008-0000-2100-0000E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0" name="196 CuadroTexto">
          <a:extLst>
            <a:ext uri="{FF2B5EF4-FFF2-40B4-BE49-F238E27FC236}">
              <a16:creationId xmlns:a16="http://schemas.microsoft.com/office/drawing/2014/main" xmlns="" id="{00000000-0008-0000-2100-0000F0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1" name="197 CuadroTexto">
          <a:extLst>
            <a:ext uri="{FF2B5EF4-FFF2-40B4-BE49-F238E27FC236}">
              <a16:creationId xmlns:a16="http://schemas.microsoft.com/office/drawing/2014/main" xmlns="" id="{00000000-0008-0000-2100-0000F1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2" name="198 CuadroTexto">
          <a:extLst>
            <a:ext uri="{FF2B5EF4-FFF2-40B4-BE49-F238E27FC236}">
              <a16:creationId xmlns:a16="http://schemas.microsoft.com/office/drawing/2014/main" xmlns="" id="{00000000-0008-0000-2100-0000F2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3" name="199 CuadroTexto">
          <a:extLst>
            <a:ext uri="{FF2B5EF4-FFF2-40B4-BE49-F238E27FC236}">
              <a16:creationId xmlns:a16="http://schemas.microsoft.com/office/drawing/2014/main" xmlns="" id="{00000000-0008-0000-2100-0000F3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4" name="200 CuadroTexto">
          <a:extLst>
            <a:ext uri="{FF2B5EF4-FFF2-40B4-BE49-F238E27FC236}">
              <a16:creationId xmlns:a16="http://schemas.microsoft.com/office/drawing/2014/main" xmlns="" id="{00000000-0008-0000-2100-0000F4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5" name="201 CuadroTexto">
          <a:extLst>
            <a:ext uri="{FF2B5EF4-FFF2-40B4-BE49-F238E27FC236}">
              <a16:creationId xmlns:a16="http://schemas.microsoft.com/office/drawing/2014/main" xmlns="" id="{00000000-0008-0000-2100-0000F5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6" name="202 CuadroTexto">
          <a:extLst>
            <a:ext uri="{FF2B5EF4-FFF2-40B4-BE49-F238E27FC236}">
              <a16:creationId xmlns:a16="http://schemas.microsoft.com/office/drawing/2014/main" xmlns="" id="{00000000-0008-0000-2100-0000F6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7" name="203 CuadroTexto">
          <a:extLst>
            <a:ext uri="{FF2B5EF4-FFF2-40B4-BE49-F238E27FC236}">
              <a16:creationId xmlns:a16="http://schemas.microsoft.com/office/drawing/2014/main" xmlns="" id="{00000000-0008-0000-2100-0000F7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8" name="204 CuadroTexto">
          <a:extLst>
            <a:ext uri="{FF2B5EF4-FFF2-40B4-BE49-F238E27FC236}">
              <a16:creationId xmlns:a16="http://schemas.microsoft.com/office/drawing/2014/main" xmlns="" id="{00000000-0008-0000-2100-0000F8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9" name="205 CuadroTexto">
          <a:extLst>
            <a:ext uri="{FF2B5EF4-FFF2-40B4-BE49-F238E27FC236}">
              <a16:creationId xmlns:a16="http://schemas.microsoft.com/office/drawing/2014/main" xmlns="" id="{00000000-0008-0000-2100-0000F9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0" name="206 CuadroTexto">
          <a:extLst>
            <a:ext uri="{FF2B5EF4-FFF2-40B4-BE49-F238E27FC236}">
              <a16:creationId xmlns:a16="http://schemas.microsoft.com/office/drawing/2014/main" xmlns="" id="{00000000-0008-0000-2100-0000FA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1" name="207 CuadroTexto">
          <a:extLst>
            <a:ext uri="{FF2B5EF4-FFF2-40B4-BE49-F238E27FC236}">
              <a16:creationId xmlns:a16="http://schemas.microsoft.com/office/drawing/2014/main" xmlns="" id="{00000000-0008-0000-2100-0000FB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2" name="208 CuadroTexto">
          <a:extLst>
            <a:ext uri="{FF2B5EF4-FFF2-40B4-BE49-F238E27FC236}">
              <a16:creationId xmlns:a16="http://schemas.microsoft.com/office/drawing/2014/main" xmlns="" id="{00000000-0008-0000-2100-0000FC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3" name="209 CuadroTexto">
          <a:extLst>
            <a:ext uri="{FF2B5EF4-FFF2-40B4-BE49-F238E27FC236}">
              <a16:creationId xmlns:a16="http://schemas.microsoft.com/office/drawing/2014/main" xmlns="" id="{00000000-0008-0000-2100-0000FD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4" name="210 CuadroTexto">
          <a:extLst>
            <a:ext uri="{FF2B5EF4-FFF2-40B4-BE49-F238E27FC236}">
              <a16:creationId xmlns:a16="http://schemas.microsoft.com/office/drawing/2014/main" xmlns="" id="{00000000-0008-0000-2100-0000FE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5" name="211 CuadroTexto">
          <a:extLst>
            <a:ext uri="{FF2B5EF4-FFF2-40B4-BE49-F238E27FC236}">
              <a16:creationId xmlns:a16="http://schemas.microsoft.com/office/drawing/2014/main" xmlns="" id="{00000000-0008-0000-2100-0000FF14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6" name="212 CuadroTexto">
          <a:extLst>
            <a:ext uri="{FF2B5EF4-FFF2-40B4-BE49-F238E27FC236}">
              <a16:creationId xmlns:a16="http://schemas.microsoft.com/office/drawing/2014/main" xmlns="" id="{00000000-0008-0000-2100-00000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7" name="213 CuadroTexto">
          <a:extLst>
            <a:ext uri="{FF2B5EF4-FFF2-40B4-BE49-F238E27FC236}">
              <a16:creationId xmlns:a16="http://schemas.microsoft.com/office/drawing/2014/main" xmlns="" id="{00000000-0008-0000-2100-00000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8" name="214 CuadroTexto">
          <a:extLst>
            <a:ext uri="{FF2B5EF4-FFF2-40B4-BE49-F238E27FC236}">
              <a16:creationId xmlns:a16="http://schemas.microsoft.com/office/drawing/2014/main" xmlns="" id="{00000000-0008-0000-2100-00000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9" name="215 CuadroTexto">
          <a:extLst>
            <a:ext uri="{FF2B5EF4-FFF2-40B4-BE49-F238E27FC236}">
              <a16:creationId xmlns:a16="http://schemas.microsoft.com/office/drawing/2014/main" xmlns="" id="{00000000-0008-0000-2100-00000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0" name="216 CuadroTexto">
          <a:extLst>
            <a:ext uri="{FF2B5EF4-FFF2-40B4-BE49-F238E27FC236}">
              <a16:creationId xmlns:a16="http://schemas.microsoft.com/office/drawing/2014/main" xmlns="" id="{00000000-0008-0000-2100-00000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1" name="217 CuadroTexto">
          <a:extLst>
            <a:ext uri="{FF2B5EF4-FFF2-40B4-BE49-F238E27FC236}">
              <a16:creationId xmlns:a16="http://schemas.microsoft.com/office/drawing/2014/main" xmlns="" id="{00000000-0008-0000-2100-00000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2" name="218 CuadroTexto">
          <a:extLst>
            <a:ext uri="{FF2B5EF4-FFF2-40B4-BE49-F238E27FC236}">
              <a16:creationId xmlns:a16="http://schemas.microsoft.com/office/drawing/2014/main" xmlns="" id="{00000000-0008-0000-2100-00000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3" name="219 CuadroTexto">
          <a:extLst>
            <a:ext uri="{FF2B5EF4-FFF2-40B4-BE49-F238E27FC236}">
              <a16:creationId xmlns:a16="http://schemas.microsoft.com/office/drawing/2014/main" xmlns="" id="{00000000-0008-0000-2100-00000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4" name="220 CuadroTexto">
          <a:extLst>
            <a:ext uri="{FF2B5EF4-FFF2-40B4-BE49-F238E27FC236}">
              <a16:creationId xmlns:a16="http://schemas.microsoft.com/office/drawing/2014/main" xmlns="" id="{00000000-0008-0000-2100-00000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5" name="221 CuadroTexto">
          <a:extLst>
            <a:ext uri="{FF2B5EF4-FFF2-40B4-BE49-F238E27FC236}">
              <a16:creationId xmlns:a16="http://schemas.microsoft.com/office/drawing/2014/main" xmlns="" id="{00000000-0008-0000-2100-00000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6" name="222 CuadroTexto">
          <a:extLst>
            <a:ext uri="{FF2B5EF4-FFF2-40B4-BE49-F238E27FC236}">
              <a16:creationId xmlns:a16="http://schemas.microsoft.com/office/drawing/2014/main" xmlns="" id="{00000000-0008-0000-2100-00000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7" name="223 CuadroTexto">
          <a:extLst>
            <a:ext uri="{FF2B5EF4-FFF2-40B4-BE49-F238E27FC236}">
              <a16:creationId xmlns:a16="http://schemas.microsoft.com/office/drawing/2014/main" xmlns="" id="{00000000-0008-0000-2100-00000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8" name="224 CuadroTexto">
          <a:extLst>
            <a:ext uri="{FF2B5EF4-FFF2-40B4-BE49-F238E27FC236}">
              <a16:creationId xmlns:a16="http://schemas.microsoft.com/office/drawing/2014/main" xmlns="" id="{00000000-0008-0000-2100-00000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9" name="225 CuadroTexto">
          <a:extLst>
            <a:ext uri="{FF2B5EF4-FFF2-40B4-BE49-F238E27FC236}">
              <a16:creationId xmlns:a16="http://schemas.microsoft.com/office/drawing/2014/main" xmlns="" id="{00000000-0008-0000-2100-00000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0" name="226 CuadroTexto">
          <a:extLst>
            <a:ext uri="{FF2B5EF4-FFF2-40B4-BE49-F238E27FC236}">
              <a16:creationId xmlns:a16="http://schemas.microsoft.com/office/drawing/2014/main" xmlns="" id="{00000000-0008-0000-2100-00000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1" name="227 CuadroTexto">
          <a:extLst>
            <a:ext uri="{FF2B5EF4-FFF2-40B4-BE49-F238E27FC236}">
              <a16:creationId xmlns:a16="http://schemas.microsoft.com/office/drawing/2014/main" xmlns="" id="{00000000-0008-0000-2100-00000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2" name="228 CuadroTexto">
          <a:extLst>
            <a:ext uri="{FF2B5EF4-FFF2-40B4-BE49-F238E27FC236}">
              <a16:creationId xmlns:a16="http://schemas.microsoft.com/office/drawing/2014/main" xmlns="" id="{00000000-0008-0000-2100-00001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3" name="229 CuadroTexto">
          <a:extLst>
            <a:ext uri="{FF2B5EF4-FFF2-40B4-BE49-F238E27FC236}">
              <a16:creationId xmlns:a16="http://schemas.microsoft.com/office/drawing/2014/main" xmlns="" id="{00000000-0008-0000-2100-00001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4" name="230 CuadroTexto">
          <a:extLst>
            <a:ext uri="{FF2B5EF4-FFF2-40B4-BE49-F238E27FC236}">
              <a16:creationId xmlns:a16="http://schemas.microsoft.com/office/drawing/2014/main" xmlns="" id="{00000000-0008-0000-2100-00001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5" name="231 CuadroTexto">
          <a:extLst>
            <a:ext uri="{FF2B5EF4-FFF2-40B4-BE49-F238E27FC236}">
              <a16:creationId xmlns:a16="http://schemas.microsoft.com/office/drawing/2014/main" xmlns="" id="{00000000-0008-0000-2100-00001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6" name="232 CuadroTexto">
          <a:extLst>
            <a:ext uri="{FF2B5EF4-FFF2-40B4-BE49-F238E27FC236}">
              <a16:creationId xmlns:a16="http://schemas.microsoft.com/office/drawing/2014/main" xmlns="" id="{00000000-0008-0000-2100-00001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7" name="233 CuadroTexto">
          <a:extLst>
            <a:ext uri="{FF2B5EF4-FFF2-40B4-BE49-F238E27FC236}">
              <a16:creationId xmlns:a16="http://schemas.microsoft.com/office/drawing/2014/main" xmlns="" id="{00000000-0008-0000-2100-00001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8" name="234 CuadroTexto">
          <a:extLst>
            <a:ext uri="{FF2B5EF4-FFF2-40B4-BE49-F238E27FC236}">
              <a16:creationId xmlns:a16="http://schemas.microsoft.com/office/drawing/2014/main" xmlns="" id="{00000000-0008-0000-2100-00001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9" name="235 CuadroTexto">
          <a:extLst>
            <a:ext uri="{FF2B5EF4-FFF2-40B4-BE49-F238E27FC236}">
              <a16:creationId xmlns:a16="http://schemas.microsoft.com/office/drawing/2014/main" xmlns="" id="{00000000-0008-0000-2100-00001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0" name="236 CuadroTexto">
          <a:extLst>
            <a:ext uri="{FF2B5EF4-FFF2-40B4-BE49-F238E27FC236}">
              <a16:creationId xmlns:a16="http://schemas.microsoft.com/office/drawing/2014/main" xmlns="" id="{00000000-0008-0000-2100-00001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1" name="237 CuadroTexto">
          <a:extLst>
            <a:ext uri="{FF2B5EF4-FFF2-40B4-BE49-F238E27FC236}">
              <a16:creationId xmlns:a16="http://schemas.microsoft.com/office/drawing/2014/main" xmlns="" id="{00000000-0008-0000-2100-00001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2" name="238 CuadroTexto">
          <a:extLst>
            <a:ext uri="{FF2B5EF4-FFF2-40B4-BE49-F238E27FC236}">
              <a16:creationId xmlns:a16="http://schemas.microsoft.com/office/drawing/2014/main" xmlns="" id="{00000000-0008-0000-2100-00001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3" name="239 CuadroTexto">
          <a:extLst>
            <a:ext uri="{FF2B5EF4-FFF2-40B4-BE49-F238E27FC236}">
              <a16:creationId xmlns:a16="http://schemas.microsoft.com/office/drawing/2014/main" xmlns="" id="{00000000-0008-0000-2100-00001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4" name="240 CuadroTexto">
          <a:extLst>
            <a:ext uri="{FF2B5EF4-FFF2-40B4-BE49-F238E27FC236}">
              <a16:creationId xmlns:a16="http://schemas.microsoft.com/office/drawing/2014/main" xmlns="" id="{00000000-0008-0000-2100-00001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5" name="241 CuadroTexto">
          <a:extLst>
            <a:ext uri="{FF2B5EF4-FFF2-40B4-BE49-F238E27FC236}">
              <a16:creationId xmlns:a16="http://schemas.microsoft.com/office/drawing/2014/main" xmlns="" id="{00000000-0008-0000-2100-00001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6" name="242 CuadroTexto">
          <a:extLst>
            <a:ext uri="{FF2B5EF4-FFF2-40B4-BE49-F238E27FC236}">
              <a16:creationId xmlns:a16="http://schemas.microsoft.com/office/drawing/2014/main" xmlns="" id="{00000000-0008-0000-2100-00001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7" name="243 CuadroTexto">
          <a:extLst>
            <a:ext uri="{FF2B5EF4-FFF2-40B4-BE49-F238E27FC236}">
              <a16:creationId xmlns:a16="http://schemas.microsoft.com/office/drawing/2014/main" xmlns="" id="{00000000-0008-0000-2100-00001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8" name="244 CuadroTexto">
          <a:extLst>
            <a:ext uri="{FF2B5EF4-FFF2-40B4-BE49-F238E27FC236}">
              <a16:creationId xmlns:a16="http://schemas.microsoft.com/office/drawing/2014/main" xmlns="" id="{00000000-0008-0000-2100-00002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9" name="245 CuadroTexto">
          <a:extLst>
            <a:ext uri="{FF2B5EF4-FFF2-40B4-BE49-F238E27FC236}">
              <a16:creationId xmlns:a16="http://schemas.microsoft.com/office/drawing/2014/main" xmlns="" id="{00000000-0008-0000-2100-00002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0" name="246 CuadroTexto">
          <a:extLst>
            <a:ext uri="{FF2B5EF4-FFF2-40B4-BE49-F238E27FC236}">
              <a16:creationId xmlns:a16="http://schemas.microsoft.com/office/drawing/2014/main" xmlns="" id="{00000000-0008-0000-2100-00002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1" name="247 CuadroTexto">
          <a:extLst>
            <a:ext uri="{FF2B5EF4-FFF2-40B4-BE49-F238E27FC236}">
              <a16:creationId xmlns:a16="http://schemas.microsoft.com/office/drawing/2014/main" xmlns="" id="{00000000-0008-0000-2100-00002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2" name="248 CuadroTexto">
          <a:extLst>
            <a:ext uri="{FF2B5EF4-FFF2-40B4-BE49-F238E27FC236}">
              <a16:creationId xmlns:a16="http://schemas.microsoft.com/office/drawing/2014/main" xmlns="" id="{00000000-0008-0000-2100-00002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3" name="249 CuadroTexto">
          <a:extLst>
            <a:ext uri="{FF2B5EF4-FFF2-40B4-BE49-F238E27FC236}">
              <a16:creationId xmlns:a16="http://schemas.microsoft.com/office/drawing/2014/main" xmlns="" id="{00000000-0008-0000-2100-00002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4" name="250 CuadroTexto">
          <a:extLst>
            <a:ext uri="{FF2B5EF4-FFF2-40B4-BE49-F238E27FC236}">
              <a16:creationId xmlns:a16="http://schemas.microsoft.com/office/drawing/2014/main" xmlns="" id="{00000000-0008-0000-2100-00002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5" name="251 CuadroTexto">
          <a:extLst>
            <a:ext uri="{FF2B5EF4-FFF2-40B4-BE49-F238E27FC236}">
              <a16:creationId xmlns:a16="http://schemas.microsoft.com/office/drawing/2014/main" xmlns="" id="{00000000-0008-0000-2100-00002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6" name="252 CuadroTexto">
          <a:extLst>
            <a:ext uri="{FF2B5EF4-FFF2-40B4-BE49-F238E27FC236}">
              <a16:creationId xmlns:a16="http://schemas.microsoft.com/office/drawing/2014/main" xmlns="" id="{00000000-0008-0000-2100-00002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7" name="253 CuadroTexto">
          <a:extLst>
            <a:ext uri="{FF2B5EF4-FFF2-40B4-BE49-F238E27FC236}">
              <a16:creationId xmlns:a16="http://schemas.microsoft.com/office/drawing/2014/main" xmlns="" id="{00000000-0008-0000-2100-00002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8" name="254 CuadroTexto">
          <a:extLst>
            <a:ext uri="{FF2B5EF4-FFF2-40B4-BE49-F238E27FC236}">
              <a16:creationId xmlns:a16="http://schemas.microsoft.com/office/drawing/2014/main" xmlns="" id="{00000000-0008-0000-2100-00002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9" name="255 CuadroTexto">
          <a:extLst>
            <a:ext uri="{FF2B5EF4-FFF2-40B4-BE49-F238E27FC236}">
              <a16:creationId xmlns:a16="http://schemas.microsoft.com/office/drawing/2014/main" xmlns="" id="{00000000-0008-0000-2100-00002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0" name="256 CuadroTexto">
          <a:extLst>
            <a:ext uri="{FF2B5EF4-FFF2-40B4-BE49-F238E27FC236}">
              <a16:creationId xmlns:a16="http://schemas.microsoft.com/office/drawing/2014/main" xmlns="" id="{00000000-0008-0000-2100-00002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1" name="257 CuadroTexto">
          <a:extLst>
            <a:ext uri="{FF2B5EF4-FFF2-40B4-BE49-F238E27FC236}">
              <a16:creationId xmlns:a16="http://schemas.microsoft.com/office/drawing/2014/main" xmlns="" id="{00000000-0008-0000-2100-00002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2" name="258 CuadroTexto">
          <a:extLst>
            <a:ext uri="{FF2B5EF4-FFF2-40B4-BE49-F238E27FC236}">
              <a16:creationId xmlns:a16="http://schemas.microsoft.com/office/drawing/2014/main" xmlns="" id="{00000000-0008-0000-2100-00002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3" name="259 CuadroTexto">
          <a:extLst>
            <a:ext uri="{FF2B5EF4-FFF2-40B4-BE49-F238E27FC236}">
              <a16:creationId xmlns:a16="http://schemas.microsoft.com/office/drawing/2014/main" xmlns="" id="{00000000-0008-0000-2100-00002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4" name="260 CuadroTexto">
          <a:extLst>
            <a:ext uri="{FF2B5EF4-FFF2-40B4-BE49-F238E27FC236}">
              <a16:creationId xmlns:a16="http://schemas.microsoft.com/office/drawing/2014/main" xmlns="" id="{00000000-0008-0000-2100-00003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5" name="261 CuadroTexto">
          <a:extLst>
            <a:ext uri="{FF2B5EF4-FFF2-40B4-BE49-F238E27FC236}">
              <a16:creationId xmlns:a16="http://schemas.microsoft.com/office/drawing/2014/main" xmlns="" id="{00000000-0008-0000-2100-00003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6" name="262 CuadroTexto">
          <a:extLst>
            <a:ext uri="{FF2B5EF4-FFF2-40B4-BE49-F238E27FC236}">
              <a16:creationId xmlns:a16="http://schemas.microsoft.com/office/drawing/2014/main" xmlns="" id="{00000000-0008-0000-2100-00003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7" name="263 CuadroTexto">
          <a:extLst>
            <a:ext uri="{FF2B5EF4-FFF2-40B4-BE49-F238E27FC236}">
              <a16:creationId xmlns:a16="http://schemas.microsoft.com/office/drawing/2014/main" xmlns="" id="{00000000-0008-0000-2100-00003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8" name="264 CuadroTexto">
          <a:extLst>
            <a:ext uri="{FF2B5EF4-FFF2-40B4-BE49-F238E27FC236}">
              <a16:creationId xmlns:a16="http://schemas.microsoft.com/office/drawing/2014/main" xmlns="" id="{00000000-0008-0000-2100-00003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9" name="265 CuadroTexto">
          <a:extLst>
            <a:ext uri="{FF2B5EF4-FFF2-40B4-BE49-F238E27FC236}">
              <a16:creationId xmlns:a16="http://schemas.microsoft.com/office/drawing/2014/main" xmlns="" id="{00000000-0008-0000-2100-00003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0" name="266 CuadroTexto">
          <a:extLst>
            <a:ext uri="{FF2B5EF4-FFF2-40B4-BE49-F238E27FC236}">
              <a16:creationId xmlns:a16="http://schemas.microsoft.com/office/drawing/2014/main" xmlns="" id="{00000000-0008-0000-2100-00003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1" name="267 CuadroTexto">
          <a:extLst>
            <a:ext uri="{FF2B5EF4-FFF2-40B4-BE49-F238E27FC236}">
              <a16:creationId xmlns:a16="http://schemas.microsoft.com/office/drawing/2014/main" xmlns="" id="{00000000-0008-0000-2100-00003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2" name="285 CuadroTexto">
          <a:extLst>
            <a:ext uri="{FF2B5EF4-FFF2-40B4-BE49-F238E27FC236}">
              <a16:creationId xmlns:a16="http://schemas.microsoft.com/office/drawing/2014/main" xmlns="" id="{00000000-0008-0000-2100-00003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3" name="286 CuadroTexto">
          <a:extLst>
            <a:ext uri="{FF2B5EF4-FFF2-40B4-BE49-F238E27FC236}">
              <a16:creationId xmlns:a16="http://schemas.microsoft.com/office/drawing/2014/main" xmlns="" id="{00000000-0008-0000-2100-00003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4" name="287 CuadroTexto">
          <a:extLst>
            <a:ext uri="{FF2B5EF4-FFF2-40B4-BE49-F238E27FC236}">
              <a16:creationId xmlns:a16="http://schemas.microsoft.com/office/drawing/2014/main" xmlns="" id="{00000000-0008-0000-2100-00003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5" name="288 CuadroTexto">
          <a:extLst>
            <a:ext uri="{FF2B5EF4-FFF2-40B4-BE49-F238E27FC236}">
              <a16:creationId xmlns:a16="http://schemas.microsoft.com/office/drawing/2014/main" xmlns="" id="{00000000-0008-0000-2100-00003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6" name="289 CuadroTexto">
          <a:extLst>
            <a:ext uri="{FF2B5EF4-FFF2-40B4-BE49-F238E27FC236}">
              <a16:creationId xmlns:a16="http://schemas.microsoft.com/office/drawing/2014/main" xmlns="" id="{00000000-0008-0000-2100-00003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7" name="290 CuadroTexto">
          <a:extLst>
            <a:ext uri="{FF2B5EF4-FFF2-40B4-BE49-F238E27FC236}">
              <a16:creationId xmlns:a16="http://schemas.microsoft.com/office/drawing/2014/main" xmlns="" id="{00000000-0008-0000-2100-00003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8" name="291 CuadroTexto">
          <a:extLst>
            <a:ext uri="{FF2B5EF4-FFF2-40B4-BE49-F238E27FC236}">
              <a16:creationId xmlns:a16="http://schemas.microsoft.com/office/drawing/2014/main" xmlns="" id="{00000000-0008-0000-2100-00003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9" name="292 CuadroTexto">
          <a:extLst>
            <a:ext uri="{FF2B5EF4-FFF2-40B4-BE49-F238E27FC236}">
              <a16:creationId xmlns:a16="http://schemas.microsoft.com/office/drawing/2014/main" xmlns="" id="{00000000-0008-0000-2100-00003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40" name="293 CuadroTexto">
          <a:extLst>
            <a:ext uri="{FF2B5EF4-FFF2-40B4-BE49-F238E27FC236}">
              <a16:creationId xmlns:a16="http://schemas.microsoft.com/office/drawing/2014/main" xmlns="" id="{00000000-0008-0000-2100-00004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41" name="294 CuadroTexto">
          <a:extLst>
            <a:ext uri="{FF2B5EF4-FFF2-40B4-BE49-F238E27FC236}">
              <a16:creationId xmlns:a16="http://schemas.microsoft.com/office/drawing/2014/main" xmlns="" id="{00000000-0008-0000-2100-00004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42" name="295 CuadroTexto">
          <a:extLst>
            <a:ext uri="{FF2B5EF4-FFF2-40B4-BE49-F238E27FC236}">
              <a16:creationId xmlns:a16="http://schemas.microsoft.com/office/drawing/2014/main" xmlns="" id="{00000000-0008-0000-2100-00004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43" name="296 CuadroTexto">
          <a:extLst>
            <a:ext uri="{FF2B5EF4-FFF2-40B4-BE49-F238E27FC236}">
              <a16:creationId xmlns:a16="http://schemas.microsoft.com/office/drawing/2014/main" xmlns="" id="{00000000-0008-0000-2100-00004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4" name="298 CuadroTexto">
          <a:extLst>
            <a:ext uri="{FF2B5EF4-FFF2-40B4-BE49-F238E27FC236}">
              <a16:creationId xmlns:a16="http://schemas.microsoft.com/office/drawing/2014/main" xmlns="" id="{00000000-0008-0000-2100-0000441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5" name="299 CuadroTexto">
          <a:extLst>
            <a:ext uri="{FF2B5EF4-FFF2-40B4-BE49-F238E27FC236}">
              <a16:creationId xmlns:a16="http://schemas.microsoft.com/office/drawing/2014/main" xmlns="" id="{00000000-0008-0000-2100-0000451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6" name="300 CuadroTexto">
          <a:extLst>
            <a:ext uri="{FF2B5EF4-FFF2-40B4-BE49-F238E27FC236}">
              <a16:creationId xmlns:a16="http://schemas.microsoft.com/office/drawing/2014/main" xmlns="" id="{00000000-0008-0000-2100-0000461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7" name="301 CuadroTexto">
          <a:extLst>
            <a:ext uri="{FF2B5EF4-FFF2-40B4-BE49-F238E27FC236}">
              <a16:creationId xmlns:a16="http://schemas.microsoft.com/office/drawing/2014/main" xmlns="" id="{00000000-0008-0000-2100-0000471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8" name="302 CuadroTexto">
          <a:extLst>
            <a:ext uri="{FF2B5EF4-FFF2-40B4-BE49-F238E27FC236}">
              <a16:creationId xmlns:a16="http://schemas.microsoft.com/office/drawing/2014/main" xmlns="" id="{00000000-0008-0000-2100-0000481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9" name="303 CuadroTexto">
          <a:extLst>
            <a:ext uri="{FF2B5EF4-FFF2-40B4-BE49-F238E27FC236}">
              <a16:creationId xmlns:a16="http://schemas.microsoft.com/office/drawing/2014/main" xmlns="" id="{00000000-0008-0000-2100-0000491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50" name="304 CuadroTexto">
          <a:extLst>
            <a:ext uri="{FF2B5EF4-FFF2-40B4-BE49-F238E27FC236}">
              <a16:creationId xmlns:a16="http://schemas.microsoft.com/office/drawing/2014/main" xmlns="" id="{00000000-0008-0000-2100-00004A1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51" name="305 CuadroTexto">
          <a:extLst>
            <a:ext uri="{FF2B5EF4-FFF2-40B4-BE49-F238E27FC236}">
              <a16:creationId xmlns:a16="http://schemas.microsoft.com/office/drawing/2014/main" xmlns="" id="{00000000-0008-0000-2100-00004B1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52" name="452 CuadroTexto">
          <a:extLst>
            <a:ext uri="{FF2B5EF4-FFF2-40B4-BE49-F238E27FC236}">
              <a16:creationId xmlns:a16="http://schemas.microsoft.com/office/drawing/2014/main" xmlns="" id="{00000000-0008-0000-2100-00004C1500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3" name="17 CuadroTexto">
          <a:extLst>
            <a:ext uri="{FF2B5EF4-FFF2-40B4-BE49-F238E27FC236}">
              <a16:creationId xmlns:a16="http://schemas.microsoft.com/office/drawing/2014/main" xmlns="" id="{00000000-0008-0000-2100-00004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4" name="90 CuadroTexto">
          <a:extLst>
            <a:ext uri="{FF2B5EF4-FFF2-40B4-BE49-F238E27FC236}">
              <a16:creationId xmlns:a16="http://schemas.microsoft.com/office/drawing/2014/main" xmlns="" id="{00000000-0008-0000-2100-00004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5" name="91 CuadroTexto">
          <a:extLst>
            <a:ext uri="{FF2B5EF4-FFF2-40B4-BE49-F238E27FC236}">
              <a16:creationId xmlns:a16="http://schemas.microsoft.com/office/drawing/2014/main" xmlns="" id="{00000000-0008-0000-2100-00004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6" name="92 CuadroTexto">
          <a:extLst>
            <a:ext uri="{FF2B5EF4-FFF2-40B4-BE49-F238E27FC236}">
              <a16:creationId xmlns:a16="http://schemas.microsoft.com/office/drawing/2014/main" xmlns="" id="{00000000-0008-0000-2100-00005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7" name="93 CuadroTexto">
          <a:extLst>
            <a:ext uri="{FF2B5EF4-FFF2-40B4-BE49-F238E27FC236}">
              <a16:creationId xmlns:a16="http://schemas.microsoft.com/office/drawing/2014/main" xmlns="" id="{00000000-0008-0000-2100-00005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8" name="94 CuadroTexto">
          <a:extLst>
            <a:ext uri="{FF2B5EF4-FFF2-40B4-BE49-F238E27FC236}">
              <a16:creationId xmlns:a16="http://schemas.microsoft.com/office/drawing/2014/main" xmlns="" id="{00000000-0008-0000-2100-00005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9" name="95 CuadroTexto">
          <a:extLst>
            <a:ext uri="{FF2B5EF4-FFF2-40B4-BE49-F238E27FC236}">
              <a16:creationId xmlns:a16="http://schemas.microsoft.com/office/drawing/2014/main" xmlns="" id="{00000000-0008-0000-2100-00005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0" name="96 CuadroTexto">
          <a:extLst>
            <a:ext uri="{FF2B5EF4-FFF2-40B4-BE49-F238E27FC236}">
              <a16:creationId xmlns:a16="http://schemas.microsoft.com/office/drawing/2014/main" xmlns="" id="{00000000-0008-0000-2100-00005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1" name="97 CuadroTexto">
          <a:extLst>
            <a:ext uri="{FF2B5EF4-FFF2-40B4-BE49-F238E27FC236}">
              <a16:creationId xmlns:a16="http://schemas.microsoft.com/office/drawing/2014/main" xmlns="" id="{00000000-0008-0000-2100-00005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2" name="98 CuadroTexto">
          <a:extLst>
            <a:ext uri="{FF2B5EF4-FFF2-40B4-BE49-F238E27FC236}">
              <a16:creationId xmlns:a16="http://schemas.microsoft.com/office/drawing/2014/main" xmlns="" id="{00000000-0008-0000-2100-00005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3" name="99 CuadroTexto">
          <a:extLst>
            <a:ext uri="{FF2B5EF4-FFF2-40B4-BE49-F238E27FC236}">
              <a16:creationId xmlns:a16="http://schemas.microsoft.com/office/drawing/2014/main" xmlns="" id="{00000000-0008-0000-2100-00005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4" name="100 CuadroTexto">
          <a:extLst>
            <a:ext uri="{FF2B5EF4-FFF2-40B4-BE49-F238E27FC236}">
              <a16:creationId xmlns:a16="http://schemas.microsoft.com/office/drawing/2014/main" xmlns="" id="{00000000-0008-0000-2100-00005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5" name="101 CuadroTexto">
          <a:extLst>
            <a:ext uri="{FF2B5EF4-FFF2-40B4-BE49-F238E27FC236}">
              <a16:creationId xmlns:a16="http://schemas.microsoft.com/office/drawing/2014/main" xmlns="" id="{00000000-0008-0000-2100-00005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6" name="118 CuadroTexto">
          <a:extLst>
            <a:ext uri="{FF2B5EF4-FFF2-40B4-BE49-F238E27FC236}">
              <a16:creationId xmlns:a16="http://schemas.microsoft.com/office/drawing/2014/main" xmlns="" id="{00000000-0008-0000-2100-00005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7" name="119 CuadroTexto">
          <a:extLst>
            <a:ext uri="{FF2B5EF4-FFF2-40B4-BE49-F238E27FC236}">
              <a16:creationId xmlns:a16="http://schemas.microsoft.com/office/drawing/2014/main" xmlns="" id="{00000000-0008-0000-2100-00005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8" name="120 CuadroTexto">
          <a:extLst>
            <a:ext uri="{FF2B5EF4-FFF2-40B4-BE49-F238E27FC236}">
              <a16:creationId xmlns:a16="http://schemas.microsoft.com/office/drawing/2014/main" xmlns="" id="{00000000-0008-0000-2100-00005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9" name="121 CuadroTexto">
          <a:extLst>
            <a:ext uri="{FF2B5EF4-FFF2-40B4-BE49-F238E27FC236}">
              <a16:creationId xmlns:a16="http://schemas.microsoft.com/office/drawing/2014/main" xmlns="" id="{00000000-0008-0000-2100-00005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0" name="122 CuadroTexto">
          <a:extLst>
            <a:ext uri="{FF2B5EF4-FFF2-40B4-BE49-F238E27FC236}">
              <a16:creationId xmlns:a16="http://schemas.microsoft.com/office/drawing/2014/main" xmlns="" id="{00000000-0008-0000-2100-00005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1" name="123 CuadroTexto">
          <a:extLst>
            <a:ext uri="{FF2B5EF4-FFF2-40B4-BE49-F238E27FC236}">
              <a16:creationId xmlns:a16="http://schemas.microsoft.com/office/drawing/2014/main" xmlns="" id="{00000000-0008-0000-2100-00005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2" name="124 CuadroTexto">
          <a:extLst>
            <a:ext uri="{FF2B5EF4-FFF2-40B4-BE49-F238E27FC236}">
              <a16:creationId xmlns:a16="http://schemas.microsoft.com/office/drawing/2014/main" xmlns="" id="{00000000-0008-0000-2100-00006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3" name="125 CuadroTexto">
          <a:extLst>
            <a:ext uri="{FF2B5EF4-FFF2-40B4-BE49-F238E27FC236}">
              <a16:creationId xmlns:a16="http://schemas.microsoft.com/office/drawing/2014/main" xmlns="" id="{00000000-0008-0000-2100-00006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4" name="143 CuadroTexto">
          <a:extLst>
            <a:ext uri="{FF2B5EF4-FFF2-40B4-BE49-F238E27FC236}">
              <a16:creationId xmlns:a16="http://schemas.microsoft.com/office/drawing/2014/main" xmlns="" id="{00000000-0008-0000-2100-00006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5" name="144 CuadroTexto">
          <a:extLst>
            <a:ext uri="{FF2B5EF4-FFF2-40B4-BE49-F238E27FC236}">
              <a16:creationId xmlns:a16="http://schemas.microsoft.com/office/drawing/2014/main" xmlns="" id="{00000000-0008-0000-2100-00006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6" name="145 CuadroTexto">
          <a:extLst>
            <a:ext uri="{FF2B5EF4-FFF2-40B4-BE49-F238E27FC236}">
              <a16:creationId xmlns:a16="http://schemas.microsoft.com/office/drawing/2014/main" xmlns="" id="{00000000-0008-0000-2100-00006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7" name="146 CuadroTexto">
          <a:extLst>
            <a:ext uri="{FF2B5EF4-FFF2-40B4-BE49-F238E27FC236}">
              <a16:creationId xmlns:a16="http://schemas.microsoft.com/office/drawing/2014/main" xmlns="" id="{00000000-0008-0000-2100-00006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8" name="147 CuadroTexto">
          <a:extLst>
            <a:ext uri="{FF2B5EF4-FFF2-40B4-BE49-F238E27FC236}">
              <a16:creationId xmlns:a16="http://schemas.microsoft.com/office/drawing/2014/main" xmlns="" id="{00000000-0008-0000-2100-00006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9" name="148 CuadroTexto">
          <a:extLst>
            <a:ext uri="{FF2B5EF4-FFF2-40B4-BE49-F238E27FC236}">
              <a16:creationId xmlns:a16="http://schemas.microsoft.com/office/drawing/2014/main" xmlns="" id="{00000000-0008-0000-2100-00006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0" name="149 CuadroTexto">
          <a:extLst>
            <a:ext uri="{FF2B5EF4-FFF2-40B4-BE49-F238E27FC236}">
              <a16:creationId xmlns:a16="http://schemas.microsoft.com/office/drawing/2014/main" xmlns="" id="{00000000-0008-0000-2100-00006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1" name="150 CuadroTexto">
          <a:extLst>
            <a:ext uri="{FF2B5EF4-FFF2-40B4-BE49-F238E27FC236}">
              <a16:creationId xmlns:a16="http://schemas.microsoft.com/office/drawing/2014/main" xmlns="" id="{00000000-0008-0000-2100-00006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2" name="151 CuadroTexto">
          <a:extLst>
            <a:ext uri="{FF2B5EF4-FFF2-40B4-BE49-F238E27FC236}">
              <a16:creationId xmlns:a16="http://schemas.microsoft.com/office/drawing/2014/main" xmlns="" id="{00000000-0008-0000-2100-00006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3" name="152 CuadroTexto">
          <a:extLst>
            <a:ext uri="{FF2B5EF4-FFF2-40B4-BE49-F238E27FC236}">
              <a16:creationId xmlns:a16="http://schemas.microsoft.com/office/drawing/2014/main" xmlns="" id="{00000000-0008-0000-2100-00006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4" name="153 CuadroTexto">
          <a:extLst>
            <a:ext uri="{FF2B5EF4-FFF2-40B4-BE49-F238E27FC236}">
              <a16:creationId xmlns:a16="http://schemas.microsoft.com/office/drawing/2014/main" xmlns="" id="{00000000-0008-0000-2100-00006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5" name="154 CuadroTexto">
          <a:extLst>
            <a:ext uri="{FF2B5EF4-FFF2-40B4-BE49-F238E27FC236}">
              <a16:creationId xmlns:a16="http://schemas.microsoft.com/office/drawing/2014/main" xmlns="" id="{00000000-0008-0000-2100-00006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6" name="155 CuadroTexto">
          <a:extLst>
            <a:ext uri="{FF2B5EF4-FFF2-40B4-BE49-F238E27FC236}">
              <a16:creationId xmlns:a16="http://schemas.microsoft.com/office/drawing/2014/main" xmlns="" id="{00000000-0008-0000-2100-00006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7" name="156 CuadroTexto">
          <a:extLst>
            <a:ext uri="{FF2B5EF4-FFF2-40B4-BE49-F238E27FC236}">
              <a16:creationId xmlns:a16="http://schemas.microsoft.com/office/drawing/2014/main" xmlns="" id="{00000000-0008-0000-2100-00006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8" name="157 CuadroTexto">
          <a:extLst>
            <a:ext uri="{FF2B5EF4-FFF2-40B4-BE49-F238E27FC236}">
              <a16:creationId xmlns:a16="http://schemas.microsoft.com/office/drawing/2014/main" xmlns="" id="{00000000-0008-0000-2100-00007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9" name="158 CuadroTexto">
          <a:extLst>
            <a:ext uri="{FF2B5EF4-FFF2-40B4-BE49-F238E27FC236}">
              <a16:creationId xmlns:a16="http://schemas.microsoft.com/office/drawing/2014/main" xmlns="" id="{00000000-0008-0000-2100-00007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0" name="159 CuadroTexto">
          <a:extLst>
            <a:ext uri="{FF2B5EF4-FFF2-40B4-BE49-F238E27FC236}">
              <a16:creationId xmlns:a16="http://schemas.microsoft.com/office/drawing/2014/main" xmlns="" id="{00000000-0008-0000-2100-00007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1" name="160 CuadroTexto">
          <a:extLst>
            <a:ext uri="{FF2B5EF4-FFF2-40B4-BE49-F238E27FC236}">
              <a16:creationId xmlns:a16="http://schemas.microsoft.com/office/drawing/2014/main" xmlns="" id="{00000000-0008-0000-2100-00007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2" name="161 CuadroTexto">
          <a:extLst>
            <a:ext uri="{FF2B5EF4-FFF2-40B4-BE49-F238E27FC236}">
              <a16:creationId xmlns:a16="http://schemas.microsoft.com/office/drawing/2014/main" xmlns="" id="{00000000-0008-0000-2100-00007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3" name="162 CuadroTexto">
          <a:extLst>
            <a:ext uri="{FF2B5EF4-FFF2-40B4-BE49-F238E27FC236}">
              <a16:creationId xmlns:a16="http://schemas.microsoft.com/office/drawing/2014/main" xmlns="" id="{00000000-0008-0000-2100-00007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4" name="163 CuadroTexto">
          <a:extLst>
            <a:ext uri="{FF2B5EF4-FFF2-40B4-BE49-F238E27FC236}">
              <a16:creationId xmlns:a16="http://schemas.microsoft.com/office/drawing/2014/main" xmlns="" id="{00000000-0008-0000-2100-00007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5" name="164 CuadroTexto">
          <a:extLst>
            <a:ext uri="{FF2B5EF4-FFF2-40B4-BE49-F238E27FC236}">
              <a16:creationId xmlns:a16="http://schemas.microsoft.com/office/drawing/2014/main" xmlns="" id="{00000000-0008-0000-2100-00007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6" name="165 CuadroTexto">
          <a:extLst>
            <a:ext uri="{FF2B5EF4-FFF2-40B4-BE49-F238E27FC236}">
              <a16:creationId xmlns:a16="http://schemas.microsoft.com/office/drawing/2014/main" xmlns="" id="{00000000-0008-0000-2100-00007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7" name="166 CuadroTexto">
          <a:extLst>
            <a:ext uri="{FF2B5EF4-FFF2-40B4-BE49-F238E27FC236}">
              <a16:creationId xmlns:a16="http://schemas.microsoft.com/office/drawing/2014/main" xmlns="" id="{00000000-0008-0000-2100-00007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8" name="167 CuadroTexto">
          <a:extLst>
            <a:ext uri="{FF2B5EF4-FFF2-40B4-BE49-F238E27FC236}">
              <a16:creationId xmlns:a16="http://schemas.microsoft.com/office/drawing/2014/main" xmlns="" id="{00000000-0008-0000-2100-00007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9" name="168 CuadroTexto">
          <a:extLst>
            <a:ext uri="{FF2B5EF4-FFF2-40B4-BE49-F238E27FC236}">
              <a16:creationId xmlns:a16="http://schemas.microsoft.com/office/drawing/2014/main" xmlns="" id="{00000000-0008-0000-2100-00007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0" name="169 CuadroTexto">
          <a:extLst>
            <a:ext uri="{FF2B5EF4-FFF2-40B4-BE49-F238E27FC236}">
              <a16:creationId xmlns:a16="http://schemas.microsoft.com/office/drawing/2014/main" xmlns="" id="{00000000-0008-0000-2100-00007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1" name="170 CuadroTexto">
          <a:extLst>
            <a:ext uri="{FF2B5EF4-FFF2-40B4-BE49-F238E27FC236}">
              <a16:creationId xmlns:a16="http://schemas.microsoft.com/office/drawing/2014/main" xmlns="" id="{00000000-0008-0000-2100-00007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2" name="171 CuadroTexto">
          <a:extLst>
            <a:ext uri="{FF2B5EF4-FFF2-40B4-BE49-F238E27FC236}">
              <a16:creationId xmlns:a16="http://schemas.microsoft.com/office/drawing/2014/main" xmlns="" id="{00000000-0008-0000-2100-00007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3" name="172 CuadroTexto">
          <a:extLst>
            <a:ext uri="{FF2B5EF4-FFF2-40B4-BE49-F238E27FC236}">
              <a16:creationId xmlns:a16="http://schemas.microsoft.com/office/drawing/2014/main" xmlns="" id="{00000000-0008-0000-2100-00007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4" name="173 CuadroTexto">
          <a:extLst>
            <a:ext uri="{FF2B5EF4-FFF2-40B4-BE49-F238E27FC236}">
              <a16:creationId xmlns:a16="http://schemas.microsoft.com/office/drawing/2014/main" xmlns="" id="{00000000-0008-0000-2100-00008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5" name="174 CuadroTexto">
          <a:extLst>
            <a:ext uri="{FF2B5EF4-FFF2-40B4-BE49-F238E27FC236}">
              <a16:creationId xmlns:a16="http://schemas.microsoft.com/office/drawing/2014/main" xmlns="" id="{00000000-0008-0000-2100-00008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6" name="175 CuadroTexto">
          <a:extLst>
            <a:ext uri="{FF2B5EF4-FFF2-40B4-BE49-F238E27FC236}">
              <a16:creationId xmlns:a16="http://schemas.microsoft.com/office/drawing/2014/main" xmlns="" id="{00000000-0008-0000-2100-00008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7" name="176 CuadroTexto">
          <a:extLst>
            <a:ext uri="{FF2B5EF4-FFF2-40B4-BE49-F238E27FC236}">
              <a16:creationId xmlns:a16="http://schemas.microsoft.com/office/drawing/2014/main" xmlns="" id="{00000000-0008-0000-2100-00008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8" name="177 CuadroTexto">
          <a:extLst>
            <a:ext uri="{FF2B5EF4-FFF2-40B4-BE49-F238E27FC236}">
              <a16:creationId xmlns:a16="http://schemas.microsoft.com/office/drawing/2014/main" xmlns="" id="{00000000-0008-0000-2100-00008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9" name="178 CuadroTexto">
          <a:extLst>
            <a:ext uri="{FF2B5EF4-FFF2-40B4-BE49-F238E27FC236}">
              <a16:creationId xmlns:a16="http://schemas.microsoft.com/office/drawing/2014/main" xmlns="" id="{00000000-0008-0000-2100-00008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0" name="179 CuadroTexto">
          <a:extLst>
            <a:ext uri="{FF2B5EF4-FFF2-40B4-BE49-F238E27FC236}">
              <a16:creationId xmlns:a16="http://schemas.microsoft.com/office/drawing/2014/main" xmlns="" id="{00000000-0008-0000-2100-00008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1" name="180 CuadroTexto">
          <a:extLst>
            <a:ext uri="{FF2B5EF4-FFF2-40B4-BE49-F238E27FC236}">
              <a16:creationId xmlns:a16="http://schemas.microsoft.com/office/drawing/2014/main" xmlns="" id="{00000000-0008-0000-2100-00008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2" name="181 CuadroTexto">
          <a:extLst>
            <a:ext uri="{FF2B5EF4-FFF2-40B4-BE49-F238E27FC236}">
              <a16:creationId xmlns:a16="http://schemas.microsoft.com/office/drawing/2014/main" xmlns="" id="{00000000-0008-0000-2100-00008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3" name="182 CuadroTexto">
          <a:extLst>
            <a:ext uri="{FF2B5EF4-FFF2-40B4-BE49-F238E27FC236}">
              <a16:creationId xmlns:a16="http://schemas.microsoft.com/office/drawing/2014/main" xmlns="" id="{00000000-0008-0000-2100-00008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4" name="183 CuadroTexto">
          <a:extLst>
            <a:ext uri="{FF2B5EF4-FFF2-40B4-BE49-F238E27FC236}">
              <a16:creationId xmlns:a16="http://schemas.microsoft.com/office/drawing/2014/main" xmlns="" id="{00000000-0008-0000-2100-00008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5" name="184 CuadroTexto">
          <a:extLst>
            <a:ext uri="{FF2B5EF4-FFF2-40B4-BE49-F238E27FC236}">
              <a16:creationId xmlns:a16="http://schemas.microsoft.com/office/drawing/2014/main" xmlns="" id="{00000000-0008-0000-2100-00008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6" name="185 CuadroTexto">
          <a:extLst>
            <a:ext uri="{FF2B5EF4-FFF2-40B4-BE49-F238E27FC236}">
              <a16:creationId xmlns:a16="http://schemas.microsoft.com/office/drawing/2014/main" xmlns="" id="{00000000-0008-0000-2100-00008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7" name="186 CuadroTexto">
          <a:extLst>
            <a:ext uri="{FF2B5EF4-FFF2-40B4-BE49-F238E27FC236}">
              <a16:creationId xmlns:a16="http://schemas.microsoft.com/office/drawing/2014/main" xmlns="" id="{00000000-0008-0000-2100-00008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8" name="187 CuadroTexto">
          <a:extLst>
            <a:ext uri="{FF2B5EF4-FFF2-40B4-BE49-F238E27FC236}">
              <a16:creationId xmlns:a16="http://schemas.microsoft.com/office/drawing/2014/main" xmlns="" id="{00000000-0008-0000-2100-00008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9" name="188 CuadroTexto">
          <a:extLst>
            <a:ext uri="{FF2B5EF4-FFF2-40B4-BE49-F238E27FC236}">
              <a16:creationId xmlns:a16="http://schemas.microsoft.com/office/drawing/2014/main" xmlns="" id="{00000000-0008-0000-2100-00008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0" name="189 CuadroTexto">
          <a:extLst>
            <a:ext uri="{FF2B5EF4-FFF2-40B4-BE49-F238E27FC236}">
              <a16:creationId xmlns:a16="http://schemas.microsoft.com/office/drawing/2014/main" xmlns="" id="{00000000-0008-0000-2100-00009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1" name="190 CuadroTexto">
          <a:extLst>
            <a:ext uri="{FF2B5EF4-FFF2-40B4-BE49-F238E27FC236}">
              <a16:creationId xmlns:a16="http://schemas.microsoft.com/office/drawing/2014/main" xmlns="" id="{00000000-0008-0000-2100-00009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2" name="191 CuadroTexto">
          <a:extLst>
            <a:ext uri="{FF2B5EF4-FFF2-40B4-BE49-F238E27FC236}">
              <a16:creationId xmlns:a16="http://schemas.microsoft.com/office/drawing/2014/main" xmlns="" id="{00000000-0008-0000-2100-00009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3" name="192 CuadroTexto">
          <a:extLst>
            <a:ext uri="{FF2B5EF4-FFF2-40B4-BE49-F238E27FC236}">
              <a16:creationId xmlns:a16="http://schemas.microsoft.com/office/drawing/2014/main" xmlns="" id="{00000000-0008-0000-2100-00009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4" name="193 CuadroTexto">
          <a:extLst>
            <a:ext uri="{FF2B5EF4-FFF2-40B4-BE49-F238E27FC236}">
              <a16:creationId xmlns:a16="http://schemas.microsoft.com/office/drawing/2014/main" xmlns="" id="{00000000-0008-0000-2100-00009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5" name="194 CuadroTexto">
          <a:extLst>
            <a:ext uri="{FF2B5EF4-FFF2-40B4-BE49-F238E27FC236}">
              <a16:creationId xmlns:a16="http://schemas.microsoft.com/office/drawing/2014/main" xmlns="" id="{00000000-0008-0000-2100-00009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6" name="195 CuadroTexto">
          <a:extLst>
            <a:ext uri="{FF2B5EF4-FFF2-40B4-BE49-F238E27FC236}">
              <a16:creationId xmlns:a16="http://schemas.microsoft.com/office/drawing/2014/main" xmlns="" id="{00000000-0008-0000-2100-00009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7" name="196 CuadroTexto">
          <a:extLst>
            <a:ext uri="{FF2B5EF4-FFF2-40B4-BE49-F238E27FC236}">
              <a16:creationId xmlns:a16="http://schemas.microsoft.com/office/drawing/2014/main" xmlns="" id="{00000000-0008-0000-2100-00009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8" name="197 CuadroTexto">
          <a:extLst>
            <a:ext uri="{FF2B5EF4-FFF2-40B4-BE49-F238E27FC236}">
              <a16:creationId xmlns:a16="http://schemas.microsoft.com/office/drawing/2014/main" xmlns="" id="{00000000-0008-0000-2100-00009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9" name="198 CuadroTexto">
          <a:extLst>
            <a:ext uri="{FF2B5EF4-FFF2-40B4-BE49-F238E27FC236}">
              <a16:creationId xmlns:a16="http://schemas.microsoft.com/office/drawing/2014/main" xmlns="" id="{00000000-0008-0000-2100-00009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0" name="199 CuadroTexto">
          <a:extLst>
            <a:ext uri="{FF2B5EF4-FFF2-40B4-BE49-F238E27FC236}">
              <a16:creationId xmlns:a16="http://schemas.microsoft.com/office/drawing/2014/main" xmlns="" id="{00000000-0008-0000-2100-00009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1" name="200 CuadroTexto">
          <a:extLst>
            <a:ext uri="{FF2B5EF4-FFF2-40B4-BE49-F238E27FC236}">
              <a16:creationId xmlns:a16="http://schemas.microsoft.com/office/drawing/2014/main" xmlns="" id="{00000000-0008-0000-2100-00009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2" name="201 CuadroTexto">
          <a:extLst>
            <a:ext uri="{FF2B5EF4-FFF2-40B4-BE49-F238E27FC236}">
              <a16:creationId xmlns:a16="http://schemas.microsoft.com/office/drawing/2014/main" xmlns="" id="{00000000-0008-0000-2100-00009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3" name="202 CuadroTexto">
          <a:extLst>
            <a:ext uri="{FF2B5EF4-FFF2-40B4-BE49-F238E27FC236}">
              <a16:creationId xmlns:a16="http://schemas.microsoft.com/office/drawing/2014/main" xmlns="" id="{00000000-0008-0000-2100-00009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4" name="203 CuadroTexto">
          <a:extLst>
            <a:ext uri="{FF2B5EF4-FFF2-40B4-BE49-F238E27FC236}">
              <a16:creationId xmlns:a16="http://schemas.microsoft.com/office/drawing/2014/main" xmlns="" id="{00000000-0008-0000-2100-00009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5" name="204 CuadroTexto">
          <a:extLst>
            <a:ext uri="{FF2B5EF4-FFF2-40B4-BE49-F238E27FC236}">
              <a16:creationId xmlns:a16="http://schemas.microsoft.com/office/drawing/2014/main" xmlns="" id="{00000000-0008-0000-2100-00009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6" name="205 CuadroTexto">
          <a:extLst>
            <a:ext uri="{FF2B5EF4-FFF2-40B4-BE49-F238E27FC236}">
              <a16:creationId xmlns:a16="http://schemas.microsoft.com/office/drawing/2014/main" xmlns="" id="{00000000-0008-0000-2100-0000A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7" name="206 CuadroTexto">
          <a:extLst>
            <a:ext uri="{FF2B5EF4-FFF2-40B4-BE49-F238E27FC236}">
              <a16:creationId xmlns:a16="http://schemas.microsoft.com/office/drawing/2014/main" xmlns="" id="{00000000-0008-0000-2100-0000A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8" name="207 CuadroTexto">
          <a:extLst>
            <a:ext uri="{FF2B5EF4-FFF2-40B4-BE49-F238E27FC236}">
              <a16:creationId xmlns:a16="http://schemas.microsoft.com/office/drawing/2014/main" xmlns="" id="{00000000-0008-0000-2100-0000A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9" name="208 CuadroTexto">
          <a:extLst>
            <a:ext uri="{FF2B5EF4-FFF2-40B4-BE49-F238E27FC236}">
              <a16:creationId xmlns:a16="http://schemas.microsoft.com/office/drawing/2014/main" xmlns="" id="{00000000-0008-0000-2100-0000A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0" name="209 CuadroTexto">
          <a:extLst>
            <a:ext uri="{FF2B5EF4-FFF2-40B4-BE49-F238E27FC236}">
              <a16:creationId xmlns:a16="http://schemas.microsoft.com/office/drawing/2014/main" xmlns="" id="{00000000-0008-0000-2100-0000A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1" name="210 CuadroTexto">
          <a:extLst>
            <a:ext uri="{FF2B5EF4-FFF2-40B4-BE49-F238E27FC236}">
              <a16:creationId xmlns:a16="http://schemas.microsoft.com/office/drawing/2014/main" xmlns="" id="{00000000-0008-0000-2100-0000A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2" name="211 CuadroTexto">
          <a:extLst>
            <a:ext uri="{FF2B5EF4-FFF2-40B4-BE49-F238E27FC236}">
              <a16:creationId xmlns:a16="http://schemas.microsoft.com/office/drawing/2014/main" xmlns="" id="{00000000-0008-0000-2100-0000A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3" name="212 CuadroTexto">
          <a:extLst>
            <a:ext uri="{FF2B5EF4-FFF2-40B4-BE49-F238E27FC236}">
              <a16:creationId xmlns:a16="http://schemas.microsoft.com/office/drawing/2014/main" xmlns="" id="{00000000-0008-0000-2100-0000A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4" name="213 CuadroTexto">
          <a:extLst>
            <a:ext uri="{FF2B5EF4-FFF2-40B4-BE49-F238E27FC236}">
              <a16:creationId xmlns:a16="http://schemas.microsoft.com/office/drawing/2014/main" xmlns="" id="{00000000-0008-0000-2100-0000A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5" name="214 CuadroTexto">
          <a:extLst>
            <a:ext uri="{FF2B5EF4-FFF2-40B4-BE49-F238E27FC236}">
              <a16:creationId xmlns:a16="http://schemas.microsoft.com/office/drawing/2014/main" xmlns="" id="{00000000-0008-0000-2100-0000A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6" name="215 CuadroTexto">
          <a:extLst>
            <a:ext uri="{FF2B5EF4-FFF2-40B4-BE49-F238E27FC236}">
              <a16:creationId xmlns:a16="http://schemas.microsoft.com/office/drawing/2014/main" xmlns="" id="{00000000-0008-0000-2100-0000A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7" name="216 CuadroTexto">
          <a:extLst>
            <a:ext uri="{FF2B5EF4-FFF2-40B4-BE49-F238E27FC236}">
              <a16:creationId xmlns:a16="http://schemas.microsoft.com/office/drawing/2014/main" xmlns="" id="{00000000-0008-0000-2100-0000A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8" name="217 CuadroTexto">
          <a:extLst>
            <a:ext uri="{FF2B5EF4-FFF2-40B4-BE49-F238E27FC236}">
              <a16:creationId xmlns:a16="http://schemas.microsoft.com/office/drawing/2014/main" xmlns="" id="{00000000-0008-0000-2100-0000A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9" name="218 CuadroTexto">
          <a:extLst>
            <a:ext uri="{FF2B5EF4-FFF2-40B4-BE49-F238E27FC236}">
              <a16:creationId xmlns:a16="http://schemas.microsoft.com/office/drawing/2014/main" xmlns="" id="{00000000-0008-0000-2100-0000A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0" name="219 CuadroTexto">
          <a:extLst>
            <a:ext uri="{FF2B5EF4-FFF2-40B4-BE49-F238E27FC236}">
              <a16:creationId xmlns:a16="http://schemas.microsoft.com/office/drawing/2014/main" xmlns="" id="{00000000-0008-0000-2100-0000A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1" name="220 CuadroTexto">
          <a:extLst>
            <a:ext uri="{FF2B5EF4-FFF2-40B4-BE49-F238E27FC236}">
              <a16:creationId xmlns:a16="http://schemas.microsoft.com/office/drawing/2014/main" xmlns="" id="{00000000-0008-0000-2100-0000A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2" name="221 CuadroTexto">
          <a:extLst>
            <a:ext uri="{FF2B5EF4-FFF2-40B4-BE49-F238E27FC236}">
              <a16:creationId xmlns:a16="http://schemas.microsoft.com/office/drawing/2014/main" xmlns="" id="{00000000-0008-0000-2100-0000B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3" name="222 CuadroTexto">
          <a:extLst>
            <a:ext uri="{FF2B5EF4-FFF2-40B4-BE49-F238E27FC236}">
              <a16:creationId xmlns:a16="http://schemas.microsoft.com/office/drawing/2014/main" xmlns="" id="{00000000-0008-0000-2100-0000B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4" name="223 CuadroTexto">
          <a:extLst>
            <a:ext uri="{FF2B5EF4-FFF2-40B4-BE49-F238E27FC236}">
              <a16:creationId xmlns:a16="http://schemas.microsoft.com/office/drawing/2014/main" xmlns="" id="{00000000-0008-0000-2100-0000B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5" name="224 CuadroTexto">
          <a:extLst>
            <a:ext uri="{FF2B5EF4-FFF2-40B4-BE49-F238E27FC236}">
              <a16:creationId xmlns:a16="http://schemas.microsoft.com/office/drawing/2014/main" xmlns="" id="{00000000-0008-0000-2100-0000B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6" name="225 CuadroTexto">
          <a:extLst>
            <a:ext uri="{FF2B5EF4-FFF2-40B4-BE49-F238E27FC236}">
              <a16:creationId xmlns:a16="http://schemas.microsoft.com/office/drawing/2014/main" xmlns="" id="{00000000-0008-0000-2100-0000B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7" name="226 CuadroTexto">
          <a:extLst>
            <a:ext uri="{FF2B5EF4-FFF2-40B4-BE49-F238E27FC236}">
              <a16:creationId xmlns:a16="http://schemas.microsoft.com/office/drawing/2014/main" xmlns="" id="{00000000-0008-0000-2100-0000B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8" name="227 CuadroTexto">
          <a:extLst>
            <a:ext uri="{FF2B5EF4-FFF2-40B4-BE49-F238E27FC236}">
              <a16:creationId xmlns:a16="http://schemas.microsoft.com/office/drawing/2014/main" xmlns="" id="{00000000-0008-0000-2100-0000B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9" name="228 CuadroTexto">
          <a:extLst>
            <a:ext uri="{FF2B5EF4-FFF2-40B4-BE49-F238E27FC236}">
              <a16:creationId xmlns:a16="http://schemas.microsoft.com/office/drawing/2014/main" xmlns="" id="{00000000-0008-0000-2100-0000B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0" name="229 CuadroTexto">
          <a:extLst>
            <a:ext uri="{FF2B5EF4-FFF2-40B4-BE49-F238E27FC236}">
              <a16:creationId xmlns:a16="http://schemas.microsoft.com/office/drawing/2014/main" xmlns="" id="{00000000-0008-0000-2100-0000B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1" name="230 CuadroTexto">
          <a:extLst>
            <a:ext uri="{FF2B5EF4-FFF2-40B4-BE49-F238E27FC236}">
              <a16:creationId xmlns:a16="http://schemas.microsoft.com/office/drawing/2014/main" xmlns="" id="{00000000-0008-0000-2100-0000B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2" name="231 CuadroTexto">
          <a:extLst>
            <a:ext uri="{FF2B5EF4-FFF2-40B4-BE49-F238E27FC236}">
              <a16:creationId xmlns:a16="http://schemas.microsoft.com/office/drawing/2014/main" xmlns="" id="{00000000-0008-0000-2100-0000B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3" name="232 CuadroTexto">
          <a:extLst>
            <a:ext uri="{FF2B5EF4-FFF2-40B4-BE49-F238E27FC236}">
              <a16:creationId xmlns:a16="http://schemas.microsoft.com/office/drawing/2014/main" xmlns="" id="{00000000-0008-0000-2100-0000B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4" name="233 CuadroTexto">
          <a:extLst>
            <a:ext uri="{FF2B5EF4-FFF2-40B4-BE49-F238E27FC236}">
              <a16:creationId xmlns:a16="http://schemas.microsoft.com/office/drawing/2014/main" xmlns="" id="{00000000-0008-0000-2100-0000B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5" name="234 CuadroTexto">
          <a:extLst>
            <a:ext uri="{FF2B5EF4-FFF2-40B4-BE49-F238E27FC236}">
              <a16:creationId xmlns:a16="http://schemas.microsoft.com/office/drawing/2014/main" xmlns="" id="{00000000-0008-0000-2100-0000B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6" name="235 CuadroTexto">
          <a:extLst>
            <a:ext uri="{FF2B5EF4-FFF2-40B4-BE49-F238E27FC236}">
              <a16:creationId xmlns:a16="http://schemas.microsoft.com/office/drawing/2014/main" xmlns="" id="{00000000-0008-0000-2100-0000B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7" name="236 CuadroTexto">
          <a:extLst>
            <a:ext uri="{FF2B5EF4-FFF2-40B4-BE49-F238E27FC236}">
              <a16:creationId xmlns:a16="http://schemas.microsoft.com/office/drawing/2014/main" xmlns="" id="{00000000-0008-0000-2100-0000B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8" name="237 CuadroTexto">
          <a:extLst>
            <a:ext uri="{FF2B5EF4-FFF2-40B4-BE49-F238E27FC236}">
              <a16:creationId xmlns:a16="http://schemas.microsoft.com/office/drawing/2014/main" xmlns="" id="{00000000-0008-0000-2100-0000C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9" name="238 CuadroTexto">
          <a:extLst>
            <a:ext uri="{FF2B5EF4-FFF2-40B4-BE49-F238E27FC236}">
              <a16:creationId xmlns:a16="http://schemas.microsoft.com/office/drawing/2014/main" xmlns="" id="{00000000-0008-0000-2100-0000C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0" name="239 CuadroTexto">
          <a:extLst>
            <a:ext uri="{FF2B5EF4-FFF2-40B4-BE49-F238E27FC236}">
              <a16:creationId xmlns:a16="http://schemas.microsoft.com/office/drawing/2014/main" xmlns="" id="{00000000-0008-0000-2100-0000C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1" name="240 CuadroTexto">
          <a:extLst>
            <a:ext uri="{FF2B5EF4-FFF2-40B4-BE49-F238E27FC236}">
              <a16:creationId xmlns:a16="http://schemas.microsoft.com/office/drawing/2014/main" xmlns="" id="{00000000-0008-0000-2100-0000C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2" name="241 CuadroTexto">
          <a:extLst>
            <a:ext uri="{FF2B5EF4-FFF2-40B4-BE49-F238E27FC236}">
              <a16:creationId xmlns:a16="http://schemas.microsoft.com/office/drawing/2014/main" xmlns="" id="{00000000-0008-0000-2100-0000C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3" name="242 CuadroTexto">
          <a:extLst>
            <a:ext uri="{FF2B5EF4-FFF2-40B4-BE49-F238E27FC236}">
              <a16:creationId xmlns:a16="http://schemas.microsoft.com/office/drawing/2014/main" xmlns="" id="{00000000-0008-0000-2100-0000C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4" name="243 CuadroTexto">
          <a:extLst>
            <a:ext uri="{FF2B5EF4-FFF2-40B4-BE49-F238E27FC236}">
              <a16:creationId xmlns:a16="http://schemas.microsoft.com/office/drawing/2014/main" xmlns="" id="{00000000-0008-0000-2100-0000C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5" name="244 CuadroTexto">
          <a:extLst>
            <a:ext uri="{FF2B5EF4-FFF2-40B4-BE49-F238E27FC236}">
              <a16:creationId xmlns:a16="http://schemas.microsoft.com/office/drawing/2014/main" xmlns="" id="{00000000-0008-0000-2100-0000C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6" name="245 CuadroTexto">
          <a:extLst>
            <a:ext uri="{FF2B5EF4-FFF2-40B4-BE49-F238E27FC236}">
              <a16:creationId xmlns:a16="http://schemas.microsoft.com/office/drawing/2014/main" xmlns="" id="{00000000-0008-0000-2100-0000C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7" name="246 CuadroTexto">
          <a:extLst>
            <a:ext uri="{FF2B5EF4-FFF2-40B4-BE49-F238E27FC236}">
              <a16:creationId xmlns:a16="http://schemas.microsoft.com/office/drawing/2014/main" xmlns="" id="{00000000-0008-0000-2100-0000C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8" name="247 CuadroTexto">
          <a:extLst>
            <a:ext uri="{FF2B5EF4-FFF2-40B4-BE49-F238E27FC236}">
              <a16:creationId xmlns:a16="http://schemas.microsoft.com/office/drawing/2014/main" xmlns="" id="{00000000-0008-0000-2100-0000C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9" name="248 CuadroTexto">
          <a:extLst>
            <a:ext uri="{FF2B5EF4-FFF2-40B4-BE49-F238E27FC236}">
              <a16:creationId xmlns:a16="http://schemas.microsoft.com/office/drawing/2014/main" xmlns="" id="{00000000-0008-0000-2100-0000C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0" name="249 CuadroTexto">
          <a:extLst>
            <a:ext uri="{FF2B5EF4-FFF2-40B4-BE49-F238E27FC236}">
              <a16:creationId xmlns:a16="http://schemas.microsoft.com/office/drawing/2014/main" xmlns="" id="{00000000-0008-0000-2100-0000C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1" name="250 CuadroTexto">
          <a:extLst>
            <a:ext uri="{FF2B5EF4-FFF2-40B4-BE49-F238E27FC236}">
              <a16:creationId xmlns:a16="http://schemas.microsoft.com/office/drawing/2014/main" xmlns="" id="{00000000-0008-0000-2100-0000C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2" name="251 CuadroTexto">
          <a:extLst>
            <a:ext uri="{FF2B5EF4-FFF2-40B4-BE49-F238E27FC236}">
              <a16:creationId xmlns:a16="http://schemas.microsoft.com/office/drawing/2014/main" xmlns="" id="{00000000-0008-0000-2100-0000C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3" name="252 CuadroTexto">
          <a:extLst>
            <a:ext uri="{FF2B5EF4-FFF2-40B4-BE49-F238E27FC236}">
              <a16:creationId xmlns:a16="http://schemas.microsoft.com/office/drawing/2014/main" xmlns="" id="{00000000-0008-0000-2100-0000C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4" name="253 CuadroTexto">
          <a:extLst>
            <a:ext uri="{FF2B5EF4-FFF2-40B4-BE49-F238E27FC236}">
              <a16:creationId xmlns:a16="http://schemas.microsoft.com/office/drawing/2014/main" xmlns="" id="{00000000-0008-0000-2100-0000D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5" name="254 CuadroTexto">
          <a:extLst>
            <a:ext uri="{FF2B5EF4-FFF2-40B4-BE49-F238E27FC236}">
              <a16:creationId xmlns:a16="http://schemas.microsoft.com/office/drawing/2014/main" xmlns="" id="{00000000-0008-0000-2100-0000D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6" name="255 CuadroTexto">
          <a:extLst>
            <a:ext uri="{FF2B5EF4-FFF2-40B4-BE49-F238E27FC236}">
              <a16:creationId xmlns:a16="http://schemas.microsoft.com/office/drawing/2014/main" xmlns="" id="{00000000-0008-0000-2100-0000D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7" name="256 CuadroTexto">
          <a:extLst>
            <a:ext uri="{FF2B5EF4-FFF2-40B4-BE49-F238E27FC236}">
              <a16:creationId xmlns:a16="http://schemas.microsoft.com/office/drawing/2014/main" xmlns="" id="{00000000-0008-0000-2100-0000D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8" name="257 CuadroTexto">
          <a:extLst>
            <a:ext uri="{FF2B5EF4-FFF2-40B4-BE49-F238E27FC236}">
              <a16:creationId xmlns:a16="http://schemas.microsoft.com/office/drawing/2014/main" xmlns="" id="{00000000-0008-0000-2100-0000D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9" name="258 CuadroTexto">
          <a:extLst>
            <a:ext uri="{FF2B5EF4-FFF2-40B4-BE49-F238E27FC236}">
              <a16:creationId xmlns:a16="http://schemas.microsoft.com/office/drawing/2014/main" xmlns="" id="{00000000-0008-0000-2100-0000D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0" name="259 CuadroTexto">
          <a:extLst>
            <a:ext uri="{FF2B5EF4-FFF2-40B4-BE49-F238E27FC236}">
              <a16:creationId xmlns:a16="http://schemas.microsoft.com/office/drawing/2014/main" xmlns="" id="{00000000-0008-0000-2100-0000D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1" name="260 CuadroTexto">
          <a:extLst>
            <a:ext uri="{FF2B5EF4-FFF2-40B4-BE49-F238E27FC236}">
              <a16:creationId xmlns:a16="http://schemas.microsoft.com/office/drawing/2014/main" xmlns="" id="{00000000-0008-0000-2100-0000D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2" name="261 CuadroTexto">
          <a:extLst>
            <a:ext uri="{FF2B5EF4-FFF2-40B4-BE49-F238E27FC236}">
              <a16:creationId xmlns:a16="http://schemas.microsoft.com/office/drawing/2014/main" xmlns="" id="{00000000-0008-0000-2100-0000D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3" name="262 CuadroTexto">
          <a:extLst>
            <a:ext uri="{FF2B5EF4-FFF2-40B4-BE49-F238E27FC236}">
              <a16:creationId xmlns:a16="http://schemas.microsoft.com/office/drawing/2014/main" xmlns="" id="{00000000-0008-0000-2100-0000D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4" name="263 CuadroTexto">
          <a:extLst>
            <a:ext uri="{FF2B5EF4-FFF2-40B4-BE49-F238E27FC236}">
              <a16:creationId xmlns:a16="http://schemas.microsoft.com/office/drawing/2014/main" xmlns="" id="{00000000-0008-0000-2100-0000D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5" name="264 CuadroTexto">
          <a:extLst>
            <a:ext uri="{FF2B5EF4-FFF2-40B4-BE49-F238E27FC236}">
              <a16:creationId xmlns:a16="http://schemas.microsoft.com/office/drawing/2014/main" xmlns="" id="{00000000-0008-0000-2100-0000DB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6" name="265 CuadroTexto">
          <a:extLst>
            <a:ext uri="{FF2B5EF4-FFF2-40B4-BE49-F238E27FC236}">
              <a16:creationId xmlns:a16="http://schemas.microsoft.com/office/drawing/2014/main" xmlns="" id="{00000000-0008-0000-2100-0000DC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7" name="266 CuadroTexto">
          <a:extLst>
            <a:ext uri="{FF2B5EF4-FFF2-40B4-BE49-F238E27FC236}">
              <a16:creationId xmlns:a16="http://schemas.microsoft.com/office/drawing/2014/main" xmlns="" id="{00000000-0008-0000-2100-0000DD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8" name="267 CuadroTexto">
          <a:extLst>
            <a:ext uri="{FF2B5EF4-FFF2-40B4-BE49-F238E27FC236}">
              <a16:creationId xmlns:a16="http://schemas.microsoft.com/office/drawing/2014/main" xmlns="" id="{00000000-0008-0000-2100-0000DE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9" name="285 CuadroTexto">
          <a:extLst>
            <a:ext uri="{FF2B5EF4-FFF2-40B4-BE49-F238E27FC236}">
              <a16:creationId xmlns:a16="http://schemas.microsoft.com/office/drawing/2014/main" xmlns="" id="{00000000-0008-0000-2100-0000DF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0" name="286 CuadroTexto">
          <a:extLst>
            <a:ext uri="{FF2B5EF4-FFF2-40B4-BE49-F238E27FC236}">
              <a16:creationId xmlns:a16="http://schemas.microsoft.com/office/drawing/2014/main" xmlns="" id="{00000000-0008-0000-2100-0000E0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1" name="287 CuadroTexto">
          <a:extLst>
            <a:ext uri="{FF2B5EF4-FFF2-40B4-BE49-F238E27FC236}">
              <a16:creationId xmlns:a16="http://schemas.microsoft.com/office/drawing/2014/main" xmlns="" id="{00000000-0008-0000-2100-0000E1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2" name="288 CuadroTexto">
          <a:extLst>
            <a:ext uri="{FF2B5EF4-FFF2-40B4-BE49-F238E27FC236}">
              <a16:creationId xmlns:a16="http://schemas.microsoft.com/office/drawing/2014/main" xmlns="" id="{00000000-0008-0000-2100-0000E2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3" name="289 CuadroTexto">
          <a:extLst>
            <a:ext uri="{FF2B5EF4-FFF2-40B4-BE49-F238E27FC236}">
              <a16:creationId xmlns:a16="http://schemas.microsoft.com/office/drawing/2014/main" xmlns="" id="{00000000-0008-0000-2100-0000E3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4" name="290 CuadroTexto">
          <a:extLst>
            <a:ext uri="{FF2B5EF4-FFF2-40B4-BE49-F238E27FC236}">
              <a16:creationId xmlns:a16="http://schemas.microsoft.com/office/drawing/2014/main" xmlns="" id="{00000000-0008-0000-2100-0000E4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5" name="291 CuadroTexto">
          <a:extLst>
            <a:ext uri="{FF2B5EF4-FFF2-40B4-BE49-F238E27FC236}">
              <a16:creationId xmlns:a16="http://schemas.microsoft.com/office/drawing/2014/main" xmlns="" id="{00000000-0008-0000-2100-0000E5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6" name="292 CuadroTexto">
          <a:extLst>
            <a:ext uri="{FF2B5EF4-FFF2-40B4-BE49-F238E27FC236}">
              <a16:creationId xmlns:a16="http://schemas.microsoft.com/office/drawing/2014/main" xmlns="" id="{00000000-0008-0000-2100-0000E6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7" name="293 CuadroTexto">
          <a:extLst>
            <a:ext uri="{FF2B5EF4-FFF2-40B4-BE49-F238E27FC236}">
              <a16:creationId xmlns:a16="http://schemas.microsoft.com/office/drawing/2014/main" xmlns="" id="{00000000-0008-0000-2100-0000E7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8" name="294 CuadroTexto">
          <a:extLst>
            <a:ext uri="{FF2B5EF4-FFF2-40B4-BE49-F238E27FC236}">
              <a16:creationId xmlns:a16="http://schemas.microsoft.com/office/drawing/2014/main" xmlns="" id="{00000000-0008-0000-2100-0000E8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9" name="295 CuadroTexto">
          <a:extLst>
            <a:ext uri="{FF2B5EF4-FFF2-40B4-BE49-F238E27FC236}">
              <a16:creationId xmlns:a16="http://schemas.microsoft.com/office/drawing/2014/main" xmlns="" id="{00000000-0008-0000-2100-0000E9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10" name="296 CuadroTexto">
          <a:extLst>
            <a:ext uri="{FF2B5EF4-FFF2-40B4-BE49-F238E27FC236}">
              <a16:creationId xmlns:a16="http://schemas.microsoft.com/office/drawing/2014/main" xmlns="" id="{00000000-0008-0000-2100-0000EA1500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1" name="298 CuadroTexto">
          <a:extLst>
            <a:ext uri="{FF2B5EF4-FFF2-40B4-BE49-F238E27FC236}">
              <a16:creationId xmlns:a16="http://schemas.microsoft.com/office/drawing/2014/main" xmlns="" id="{00000000-0008-0000-2100-0000EB150000}"/>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2" name="299 CuadroTexto">
          <a:extLst>
            <a:ext uri="{FF2B5EF4-FFF2-40B4-BE49-F238E27FC236}">
              <a16:creationId xmlns:a16="http://schemas.microsoft.com/office/drawing/2014/main" xmlns="" id="{00000000-0008-0000-2100-0000EC150000}"/>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3" name="300 CuadroTexto">
          <a:extLst>
            <a:ext uri="{FF2B5EF4-FFF2-40B4-BE49-F238E27FC236}">
              <a16:creationId xmlns:a16="http://schemas.microsoft.com/office/drawing/2014/main" xmlns="" id="{00000000-0008-0000-2100-0000ED150000}"/>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4" name="301 CuadroTexto">
          <a:extLst>
            <a:ext uri="{FF2B5EF4-FFF2-40B4-BE49-F238E27FC236}">
              <a16:creationId xmlns:a16="http://schemas.microsoft.com/office/drawing/2014/main" xmlns="" id="{00000000-0008-0000-2100-0000EE150000}"/>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5" name="302 CuadroTexto">
          <a:extLst>
            <a:ext uri="{FF2B5EF4-FFF2-40B4-BE49-F238E27FC236}">
              <a16:creationId xmlns:a16="http://schemas.microsoft.com/office/drawing/2014/main" xmlns="" id="{00000000-0008-0000-2100-0000EF150000}"/>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6" name="303 CuadroTexto">
          <a:extLst>
            <a:ext uri="{FF2B5EF4-FFF2-40B4-BE49-F238E27FC236}">
              <a16:creationId xmlns:a16="http://schemas.microsoft.com/office/drawing/2014/main" xmlns="" id="{00000000-0008-0000-2100-0000F0150000}"/>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7" name="304 CuadroTexto">
          <a:extLst>
            <a:ext uri="{FF2B5EF4-FFF2-40B4-BE49-F238E27FC236}">
              <a16:creationId xmlns:a16="http://schemas.microsoft.com/office/drawing/2014/main" xmlns="" id="{00000000-0008-0000-2100-0000F1150000}"/>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8" name="305 CuadroTexto">
          <a:extLst>
            <a:ext uri="{FF2B5EF4-FFF2-40B4-BE49-F238E27FC236}">
              <a16:creationId xmlns:a16="http://schemas.microsoft.com/office/drawing/2014/main" xmlns="" id="{00000000-0008-0000-2100-0000F2150000}"/>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twoCellAnchor>
    <xdr:from>
      <xdr:col>6</xdr:col>
      <xdr:colOff>609600</xdr:colOff>
      <xdr:row>24</xdr:row>
      <xdr:rowOff>0</xdr:rowOff>
    </xdr:from>
    <xdr:to>
      <xdr:col>6</xdr:col>
      <xdr:colOff>3924300</xdr:colOff>
      <xdr:row>25</xdr:row>
      <xdr:rowOff>0</xdr:rowOff>
    </xdr:to>
    <xdr:sp macro="" textlink="" fLocksText="0">
      <xdr:nvSpPr>
        <xdr:cNvPr id="5619" name="Text Box 1">
          <a:extLst>
            <a:ext uri="{FF2B5EF4-FFF2-40B4-BE49-F238E27FC236}">
              <a16:creationId xmlns:a16="http://schemas.microsoft.com/office/drawing/2014/main" xmlns="" id="{00000000-0008-0000-2100-0000F3150000}"/>
            </a:ext>
          </a:extLst>
        </xdr:cNvPr>
        <xdr:cNvSpPr txBox="1">
          <a:spLocks noChangeArrowheads="1"/>
        </xdr:cNvSpPr>
      </xdr:nvSpPr>
      <xdr:spPr bwMode="auto">
        <a:xfrm>
          <a:off x="4095750" y="10848975"/>
          <a:ext cx="33147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twoCellAnchor>
    <xdr:from>
      <xdr:col>1</xdr:col>
      <xdr:colOff>177800</xdr:colOff>
      <xdr:row>24</xdr:row>
      <xdr:rowOff>0</xdr:rowOff>
    </xdr:from>
    <xdr:to>
      <xdr:col>6</xdr:col>
      <xdr:colOff>1028700</xdr:colOff>
      <xdr:row>25</xdr:row>
      <xdr:rowOff>0</xdr:rowOff>
    </xdr:to>
    <xdr:sp macro="" textlink="" fLocksText="0">
      <xdr:nvSpPr>
        <xdr:cNvPr id="5620" name="Text Box 2">
          <a:extLst>
            <a:ext uri="{FF2B5EF4-FFF2-40B4-BE49-F238E27FC236}">
              <a16:creationId xmlns:a16="http://schemas.microsoft.com/office/drawing/2014/main" xmlns="" id="{00000000-0008-0000-2100-0000F4150000}"/>
            </a:ext>
          </a:extLst>
        </xdr:cNvPr>
        <xdr:cNvSpPr txBox="1">
          <a:spLocks noChangeArrowheads="1"/>
        </xdr:cNvSpPr>
      </xdr:nvSpPr>
      <xdr:spPr bwMode="auto">
        <a:xfrm>
          <a:off x="177800" y="10848975"/>
          <a:ext cx="433705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twoCellAnchor>
    <xdr:from>
      <xdr:col>6</xdr:col>
      <xdr:colOff>609600</xdr:colOff>
      <xdr:row>24</xdr:row>
      <xdr:rowOff>0</xdr:rowOff>
    </xdr:from>
    <xdr:to>
      <xdr:col>6</xdr:col>
      <xdr:colOff>3924300</xdr:colOff>
      <xdr:row>25</xdr:row>
      <xdr:rowOff>25400</xdr:rowOff>
    </xdr:to>
    <xdr:sp macro="" textlink="" fLocksText="0">
      <xdr:nvSpPr>
        <xdr:cNvPr id="5621" name="Text Box 1">
          <a:extLst>
            <a:ext uri="{FF2B5EF4-FFF2-40B4-BE49-F238E27FC236}">
              <a16:creationId xmlns:a16="http://schemas.microsoft.com/office/drawing/2014/main" xmlns="" id="{00000000-0008-0000-2100-0000F5150000}"/>
            </a:ext>
          </a:extLst>
        </xdr:cNvPr>
        <xdr:cNvSpPr txBox="1">
          <a:spLocks noChangeArrowheads="1"/>
        </xdr:cNvSpPr>
      </xdr:nvSpPr>
      <xdr:spPr bwMode="auto">
        <a:xfrm>
          <a:off x="4095750" y="10848975"/>
          <a:ext cx="3314700" cy="234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twoCellAnchor>
    <xdr:from>
      <xdr:col>1</xdr:col>
      <xdr:colOff>177800</xdr:colOff>
      <xdr:row>24</xdr:row>
      <xdr:rowOff>0</xdr:rowOff>
    </xdr:from>
    <xdr:to>
      <xdr:col>6</xdr:col>
      <xdr:colOff>1028700</xdr:colOff>
      <xdr:row>28</xdr:row>
      <xdr:rowOff>139700</xdr:rowOff>
    </xdr:to>
    <xdr:sp macro="" textlink="" fLocksText="0">
      <xdr:nvSpPr>
        <xdr:cNvPr id="5622" name="Text Box 2">
          <a:extLst>
            <a:ext uri="{FF2B5EF4-FFF2-40B4-BE49-F238E27FC236}">
              <a16:creationId xmlns:a16="http://schemas.microsoft.com/office/drawing/2014/main" xmlns="" id="{00000000-0008-0000-2100-0000F6150000}"/>
            </a:ext>
          </a:extLst>
        </xdr:cNvPr>
        <xdr:cNvSpPr txBox="1">
          <a:spLocks noChangeArrowheads="1"/>
        </xdr:cNvSpPr>
      </xdr:nvSpPr>
      <xdr:spPr bwMode="auto">
        <a:xfrm>
          <a:off x="177800" y="10848975"/>
          <a:ext cx="4337050" cy="815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twoCellAnchor>
    <xdr:from>
      <xdr:col>6</xdr:col>
      <xdr:colOff>609600</xdr:colOff>
      <xdr:row>24</xdr:row>
      <xdr:rowOff>0</xdr:rowOff>
    </xdr:from>
    <xdr:to>
      <xdr:col>6</xdr:col>
      <xdr:colOff>3924300</xdr:colOff>
      <xdr:row>25</xdr:row>
      <xdr:rowOff>25400</xdr:rowOff>
    </xdr:to>
    <xdr:sp macro="" textlink="" fLocksText="0">
      <xdr:nvSpPr>
        <xdr:cNvPr id="5623" name="Text Box 1">
          <a:extLst>
            <a:ext uri="{FF2B5EF4-FFF2-40B4-BE49-F238E27FC236}">
              <a16:creationId xmlns:a16="http://schemas.microsoft.com/office/drawing/2014/main" xmlns="" id="{00000000-0008-0000-2100-0000F7150000}"/>
            </a:ext>
          </a:extLst>
        </xdr:cNvPr>
        <xdr:cNvSpPr txBox="1">
          <a:spLocks noChangeArrowheads="1"/>
        </xdr:cNvSpPr>
      </xdr:nvSpPr>
      <xdr:spPr bwMode="auto">
        <a:xfrm>
          <a:off x="4095750" y="10848975"/>
          <a:ext cx="3314700" cy="234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twoCellAnchor>
    <xdr:from>
      <xdr:col>1</xdr:col>
      <xdr:colOff>177800</xdr:colOff>
      <xdr:row>24</xdr:row>
      <xdr:rowOff>0</xdr:rowOff>
    </xdr:from>
    <xdr:to>
      <xdr:col>6</xdr:col>
      <xdr:colOff>1028700</xdr:colOff>
      <xdr:row>28</xdr:row>
      <xdr:rowOff>139700</xdr:rowOff>
    </xdr:to>
    <xdr:sp macro="" textlink="" fLocksText="0">
      <xdr:nvSpPr>
        <xdr:cNvPr id="5624" name="Text Box 2">
          <a:extLst>
            <a:ext uri="{FF2B5EF4-FFF2-40B4-BE49-F238E27FC236}">
              <a16:creationId xmlns:a16="http://schemas.microsoft.com/office/drawing/2014/main" xmlns="" id="{00000000-0008-0000-2100-0000F8150000}"/>
            </a:ext>
          </a:extLst>
        </xdr:cNvPr>
        <xdr:cNvSpPr txBox="1">
          <a:spLocks noChangeArrowheads="1"/>
        </xdr:cNvSpPr>
      </xdr:nvSpPr>
      <xdr:spPr bwMode="auto">
        <a:xfrm>
          <a:off x="177800" y="10848975"/>
          <a:ext cx="4337050" cy="815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twoCellAnchor editAs="oneCell">
    <xdr:from>
      <xdr:col>1</xdr:col>
      <xdr:colOff>19050</xdr:colOff>
      <xdr:row>0</xdr:row>
      <xdr:rowOff>0</xdr:rowOff>
    </xdr:from>
    <xdr:to>
      <xdr:col>23</xdr:col>
      <xdr:colOff>895350</xdr:colOff>
      <xdr:row>61</xdr:row>
      <xdr:rowOff>39848</xdr:rowOff>
    </xdr:to>
    <xdr:pic>
      <xdr:nvPicPr>
        <xdr:cNvPr id="77827" name="Picture 3">
          <a:extLst>
            <a:ext uri="{FF2B5EF4-FFF2-40B4-BE49-F238E27FC236}">
              <a16:creationId xmlns:a16="http://schemas.microsoft.com/office/drawing/2014/main" xmlns="" id="{00000000-0008-0000-2100-00000330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23469600" cy="18042098"/>
        </a:xfrm>
        <a:prstGeom prst="rect">
          <a:avLst/>
        </a:prstGeom>
        <a:noFill/>
      </xdr:spPr>
    </xdr:pic>
    <xdr:clientData/>
  </xdr:twoCellAnchor>
  <xdr:twoCellAnchor editAs="oneCell">
    <xdr:from>
      <xdr:col>2</xdr:col>
      <xdr:colOff>38101</xdr:colOff>
      <xdr:row>65</xdr:row>
      <xdr:rowOff>0</xdr:rowOff>
    </xdr:from>
    <xdr:to>
      <xdr:col>23</xdr:col>
      <xdr:colOff>831507</xdr:colOff>
      <xdr:row>162</xdr:row>
      <xdr:rowOff>79118</xdr:rowOff>
    </xdr:to>
    <xdr:pic>
      <xdr:nvPicPr>
        <xdr:cNvPr id="77829" name="Picture 5">
          <a:extLst>
            <a:ext uri="{FF2B5EF4-FFF2-40B4-BE49-F238E27FC236}">
              <a16:creationId xmlns:a16="http://schemas.microsoft.com/office/drawing/2014/main" xmlns="" id="{00000000-0008-0000-2100-00000530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1" y="18764250"/>
          <a:ext cx="23043806" cy="18557618"/>
        </a:xfrm>
        <a:prstGeom prst="rect">
          <a:avLst/>
        </a:prstGeom>
        <a:noFill/>
      </xdr:spPr>
    </xdr:pic>
    <xdr:clientData/>
  </xdr:twoCellAnchor>
</xdr:wsDr>
</file>

<file path=xl/drawings/drawing34.xml><?xml version="1.0" encoding="utf-8"?>
<xdr:wsDr xmlns:xdr="http://schemas.openxmlformats.org/drawingml/2006/spreadsheetDrawing" xmlns:a="http://schemas.openxmlformats.org/drawingml/2006/main">
  <xdr:oneCellAnchor>
    <xdr:from>
      <xdr:col>4</xdr:col>
      <xdr:colOff>89686</xdr:colOff>
      <xdr:row>0</xdr:row>
      <xdr:rowOff>-27993</xdr:rowOff>
    </xdr:from>
    <xdr:ext cx="952890" cy="254557"/>
    <xdr:sp macro="" textlink="">
      <xdr:nvSpPr>
        <xdr:cNvPr id="4" name="2 CuadroTexto">
          <a:extLst>
            <a:ext uri="{FF2B5EF4-FFF2-40B4-BE49-F238E27FC236}">
              <a16:creationId xmlns:a16="http://schemas.microsoft.com/office/drawing/2014/main" xmlns="" id="{00000000-0008-0000-2200-000004000000}"/>
            </a:ext>
          </a:extLst>
        </xdr:cNvPr>
        <xdr:cNvSpPr txBox="1"/>
      </xdr:nvSpPr>
      <xdr:spPr>
        <a:xfrm>
          <a:off x="5204611" y="-27993"/>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xmlns=""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xmlns=""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314325</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0</xdr:colOff>
      <xdr:row>90</xdr:row>
      <xdr:rowOff>0</xdr:rowOff>
    </xdr:from>
    <xdr:ext cx="3200400" cy="662517"/>
    <xdr:sp macro="" textlink="">
      <xdr:nvSpPr>
        <xdr:cNvPr id="5" name="CuadroTexto 5">
          <a:extLst>
            <a:ext uri="{FF2B5EF4-FFF2-40B4-BE49-F238E27FC236}">
              <a16:creationId xmlns:a16="http://schemas.microsoft.com/office/drawing/2014/main" xmlns=""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1</xdr:col>
      <xdr:colOff>3581401</xdr:colOff>
      <xdr:row>90</xdr:row>
      <xdr:rowOff>0</xdr:rowOff>
    </xdr:from>
    <xdr:ext cx="3086100" cy="662517"/>
    <xdr:sp macro="" textlink="">
      <xdr:nvSpPr>
        <xdr:cNvPr id="7" name="CuadroTexto 5">
          <a:extLst>
            <a:ext uri="{FF2B5EF4-FFF2-40B4-BE49-F238E27FC236}">
              <a16:creationId xmlns:a16="http://schemas.microsoft.com/office/drawing/2014/main" xmlns=""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1</xdr:col>
      <xdr:colOff>4010025</xdr:colOff>
      <xdr:row>4</xdr:row>
      <xdr:rowOff>38100</xdr:rowOff>
    </xdr:from>
    <xdr:ext cx="2790824" cy="254557"/>
    <xdr:sp macro="" textlink="">
      <xdr:nvSpPr>
        <xdr:cNvPr id="6" name="5 CuadroTexto">
          <a:extLst>
            <a:ext uri="{FF2B5EF4-FFF2-40B4-BE49-F238E27FC236}">
              <a16:creationId xmlns:a16="http://schemas.microsoft.com/office/drawing/2014/main" xmlns=""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26</xdr:row>
      <xdr:rowOff>0</xdr:rowOff>
    </xdr:from>
    <xdr:ext cx="2905125" cy="662517"/>
    <xdr:sp macro="" textlink="">
      <xdr:nvSpPr>
        <xdr:cNvPr id="5" name="CuadroTexto 5">
          <a:extLst>
            <a:ext uri="{FF2B5EF4-FFF2-40B4-BE49-F238E27FC236}">
              <a16:creationId xmlns:a16="http://schemas.microsoft.com/office/drawing/2014/main" xmlns=""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0</xdr:colOff>
      <xdr:row>26</xdr:row>
      <xdr:rowOff>0</xdr:rowOff>
    </xdr:from>
    <xdr:ext cx="2905125" cy="662517"/>
    <xdr:sp macro="" textlink="">
      <xdr:nvSpPr>
        <xdr:cNvPr id="7" name="CuadroTexto 5">
          <a:extLst>
            <a:ext uri="{FF2B5EF4-FFF2-40B4-BE49-F238E27FC236}">
              <a16:creationId xmlns:a16="http://schemas.microsoft.com/office/drawing/2014/main" xmlns="" id="{00000000-0008-0000-2400-000007000000}"/>
            </a:ext>
          </a:extLst>
        </xdr:cNvPr>
        <xdr:cNvSpPr txBox="1"/>
      </xdr:nvSpPr>
      <xdr:spPr>
        <a:xfrm>
          <a:off x="2878667"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793749</xdr:colOff>
      <xdr:row>3</xdr:row>
      <xdr:rowOff>201084</xdr:rowOff>
    </xdr:from>
    <xdr:ext cx="2790824" cy="254557"/>
    <xdr:sp macro="" textlink="">
      <xdr:nvSpPr>
        <xdr:cNvPr id="8" name="7 CuadroTexto">
          <a:extLst>
            <a:ext uri="{FF2B5EF4-FFF2-40B4-BE49-F238E27FC236}">
              <a16:creationId xmlns:a16="http://schemas.microsoft.com/office/drawing/2014/main" xmlns="" id="{00000000-0008-0000-2400-000008000000}"/>
            </a:ext>
          </a:extLst>
        </xdr:cNvPr>
        <xdr:cNvSpPr txBox="1"/>
      </xdr:nvSpPr>
      <xdr:spPr>
        <a:xfrm>
          <a:off x="367241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xmlns=""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xmlns=""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460375</xdr:colOff>
      <xdr:row>1</xdr:row>
      <xdr:rowOff>158750</xdr:rowOff>
    </xdr:from>
    <xdr:ext cx="2790824" cy="254557"/>
    <xdr:sp macro="" textlink="">
      <xdr:nvSpPr>
        <xdr:cNvPr id="4" name="8 CuadroTexto">
          <a:extLst>
            <a:ext uri="{FF2B5EF4-FFF2-40B4-BE49-F238E27FC236}">
              <a16:creationId xmlns:a16="http://schemas.microsoft.com/office/drawing/2014/main" xmlns="" id="{00000000-0008-0000-0400-000004000000}"/>
            </a:ext>
          </a:extLst>
        </xdr:cNvPr>
        <xdr:cNvSpPr txBox="1"/>
      </xdr:nvSpPr>
      <xdr:spPr>
        <a:xfrm>
          <a:off x="56356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oneCellAnchor>
    <xdr:from>
      <xdr:col>5</xdr:col>
      <xdr:colOff>111124</xdr:colOff>
      <xdr:row>0</xdr:row>
      <xdr:rowOff>-37324</xdr:rowOff>
    </xdr:from>
    <xdr:ext cx="858825" cy="254557"/>
    <xdr:sp macro="" textlink="">
      <xdr:nvSpPr>
        <xdr:cNvPr id="5" name="3 CuadroTexto">
          <a:extLst>
            <a:ext uri="{FF2B5EF4-FFF2-40B4-BE49-F238E27FC236}">
              <a16:creationId xmlns:a16="http://schemas.microsoft.com/office/drawing/2014/main" xmlns="" id="{00000000-0008-0000-0400-000005000000}"/>
            </a:ext>
          </a:extLst>
        </xdr:cNvPr>
        <xdr:cNvSpPr txBox="1"/>
      </xdr:nvSpPr>
      <xdr:spPr>
        <a:xfrm>
          <a:off x="7596187" y="-37324"/>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4 CuadroTexto">
          <a:extLst>
            <a:ext uri="{FF2B5EF4-FFF2-40B4-BE49-F238E27FC236}">
              <a16:creationId xmlns:a16="http://schemas.microsoft.com/office/drawing/2014/main" xmlns=""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154333</xdr:colOff>
      <xdr:row>0</xdr:row>
      <xdr:rowOff>-27896</xdr:rowOff>
    </xdr:from>
    <xdr:ext cx="858825" cy="254557"/>
    <xdr:sp macro="" textlink="">
      <xdr:nvSpPr>
        <xdr:cNvPr id="3" name="6 CuadroTexto">
          <a:extLst>
            <a:ext uri="{FF2B5EF4-FFF2-40B4-BE49-F238E27FC236}">
              <a16:creationId xmlns:a16="http://schemas.microsoft.com/office/drawing/2014/main" xmlns="" id="{00000000-0008-0000-0500-000003000000}"/>
            </a:ext>
          </a:extLst>
        </xdr:cNvPr>
        <xdr:cNvSpPr txBox="1"/>
      </xdr:nvSpPr>
      <xdr:spPr>
        <a:xfrm>
          <a:off x="6683288" y="-27896"/>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3</xdr:row>
      <xdr:rowOff>142875</xdr:rowOff>
    </xdr:from>
    <xdr:ext cx="184731" cy="264560"/>
    <xdr:sp macro="" textlink="">
      <xdr:nvSpPr>
        <xdr:cNvPr id="4" name="1 CuadroTexto">
          <a:extLst>
            <a:ext uri="{FF2B5EF4-FFF2-40B4-BE49-F238E27FC236}">
              <a16:creationId xmlns:a16="http://schemas.microsoft.com/office/drawing/2014/main" xmlns=""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4905375</xdr:colOff>
      <xdr:row>3</xdr:row>
      <xdr:rowOff>0</xdr:rowOff>
    </xdr:from>
    <xdr:ext cx="2790824" cy="254557"/>
    <xdr:sp macro="" textlink="">
      <xdr:nvSpPr>
        <xdr:cNvPr id="8" name="8 CuadroTexto">
          <a:extLst>
            <a:ext uri="{FF2B5EF4-FFF2-40B4-BE49-F238E27FC236}">
              <a16:creationId xmlns:a16="http://schemas.microsoft.com/office/drawing/2014/main" xmlns="" id="{00000000-0008-0000-0500-000008000000}"/>
            </a:ext>
          </a:extLst>
        </xdr:cNvPr>
        <xdr:cNvSpPr txBox="1"/>
      </xdr:nvSpPr>
      <xdr:spPr>
        <a:xfrm>
          <a:off x="4905375" y="6096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a:t>
          </a:r>
          <a:r>
            <a:rPr lang="es-MX" sz="1100" b="1" u="sng">
              <a:latin typeface="Arial" pitchFamily="34" charset="0"/>
              <a:cs typeface="Arial" pitchFamily="34" charset="0"/>
            </a:rPr>
            <a:t>PRIMERO</a:t>
          </a:r>
          <a:endParaRPr lang="es-MX" sz="1100" b="1">
            <a:latin typeface="Arial" pitchFamily="34" charset="0"/>
            <a:cs typeface="Arial" pitchFamily="34" charset="0"/>
          </a:endParaRPr>
        </a:p>
      </xdr:txBody>
    </xdr:sp>
    <xdr:clientData/>
  </xdr:oneCellAnchor>
  <xdr:oneCellAnchor>
    <xdr:from>
      <xdr:col>0</xdr:col>
      <xdr:colOff>0</xdr:colOff>
      <xdr:row>65</xdr:row>
      <xdr:rowOff>114300</xdr:rowOff>
    </xdr:from>
    <xdr:ext cx="2892425" cy="682624"/>
    <xdr:sp macro="" textlink="">
      <xdr:nvSpPr>
        <xdr:cNvPr id="9" name="CuadroTexto 5">
          <a:extLst>
            <a:ext uri="{FF2B5EF4-FFF2-40B4-BE49-F238E27FC236}">
              <a16:creationId xmlns:a16="http://schemas.microsoft.com/office/drawing/2014/main" xmlns=""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 </a:t>
          </a:r>
          <a:endParaRPr lang="es-MX" sz="1100"/>
        </a:p>
      </xdr:txBody>
    </xdr:sp>
    <xdr:clientData/>
  </xdr:oneCellAnchor>
  <xdr:oneCellAnchor>
    <xdr:from>
      <xdr:col>0</xdr:col>
      <xdr:colOff>4333875</xdr:colOff>
      <xdr:row>65</xdr:row>
      <xdr:rowOff>123825</xdr:rowOff>
    </xdr:from>
    <xdr:ext cx="2817812" cy="722313"/>
    <xdr:sp macro="" textlink="">
      <xdr:nvSpPr>
        <xdr:cNvPr id="10" name="CuadroTexto 5">
          <a:extLst>
            <a:ext uri="{FF2B5EF4-FFF2-40B4-BE49-F238E27FC236}">
              <a16:creationId xmlns:a16="http://schemas.microsoft.com/office/drawing/2014/main" xmlns=""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67</xdr:row>
      <xdr:rowOff>43962</xdr:rowOff>
    </xdr:from>
    <xdr:ext cx="2652346" cy="681404"/>
    <xdr:sp macro="" textlink="">
      <xdr:nvSpPr>
        <xdr:cNvPr id="4" name="CuadroTexto 5">
          <a:extLst>
            <a:ext uri="{FF2B5EF4-FFF2-40B4-BE49-F238E27FC236}">
              <a16:creationId xmlns:a16="http://schemas.microsoft.com/office/drawing/2014/main" xmlns=""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3033345</xdr:colOff>
      <xdr:row>67</xdr:row>
      <xdr:rowOff>51288</xdr:rowOff>
    </xdr:from>
    <xdr:ext cx="2850173" cy="674077"/>
    <xdr:sp macro="" textlink="">
      <xdr:nvSpPr>
        <xdr:cNvPr id="7" name="CuadroTexto 5">
          <a:extLst>
            <a:ext uri="{FF2B5EF4-FFF2-40B4-BE49-F238E27FC236}">
              <a16:creationId xmlns:a16="http://schemas.microsoft.com/office/drawing/2014/main" xmlns=""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3135923</xdr:colOff>
      <xdr:row>3</xdr:row>
      <xdr:rowOff>139212</xdr:rowOff>
    </xdr:from>
    <xdr:ext cx="2790824" cy="254557"/>
    <xdr:sp macro="" textlink="">
      <xdr:nvSpPr>
        <xdr:cNvPr id="6" name="5 CuadroTexto">
          <a:extLst>
            <a:ext uri="{FF2B5EF4-FFF2-40B4-BE49-F238E27FC236}">
              <a16:creationId xmlns:a16="http://schemas.microsoft.com/office/drawing/2014/main" xmlns=""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a:t>
          </a:r>
          <a:r>
            <a:rPr lang="es-MX" sz="1100" b="1" u="sng">
              <a:latin typeface="Arial" pitchFamily="34" charset="0"/>
              <a:cs typeface="Arial" pitchFamily="34" charset="0"/>
            </a:rPr>
            <a:t>PRIMERO</a:t>
          </a:r>
          <a:endParaRPr lang="es-MX" sz="1100" b="1">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776798</xdr:colOff>
      <xdr:row>0</xdr:row>
      <xdr:rowOff>-27993</xdr:rowOff>
    </xdr:from>
    <xdr:ext cx="858825"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58348" y="-27993"/>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31</xdr:row>
      <xdr:rowOff>0</xdr:rowOff>
    </xdr:from>
    <xdr:ext cx="3019425" cy="662517"/>
    <xdr:sp macro="" textlink="">
      <xdr:nvSpPr>
        <xdr:cNvPr id="7" name="CuadroTexto 5">
          <a:extLst>
            <a:ext uri="{FF2B5EF4-FFF2-40B4-BE49-F238E27FC236}">
              <a16:creationId xmlns:a16="http://schemas.microsoft.com/office/drawing/2014/main" xmlns=""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571501</xdr:colOff>
      <xdr:row>31</xdr:row>
      <xdr:rowOff>0</xdr:rowOff>
    </xdr:from>
    <xdr:ext cx="2733674" cy="662517"/>
    <xdr:sp macro="" textlink="">
      <xdr:nvSpPr>
        <xdr:cNvPr id="8" name="CuadroTexto 5">
          <a:extLst>
            <a:ext uri="{FF2B5EF4-FFF2-40B4-BE49-F238E27FC236}">
              <a16:creationId xmlns:a16="http://schemas.microsoft.com/office/drawing/2014/main" xmlns=""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561975</xdr:colOff>
      <xdr:row>3</xdr:row>
      <xdr:rowOff>152400</xdr:rowOff>
    </xdr:from>
    <xdr:ext cx="2790824" cy="254557"/>
    <xdr:sp macro="" textlink="">
      <xdr:nvSpPr>
        <xdr:cNvPr id="9" name="8 CuadroTexto">
          <a:extLst>
            <a:ext uri="{FF2B5EF4-FFF2-40B4-BE49-F238E27FC236}">
              <a16:creationId xmlns:a16="http://schemas.microsoft.com/office/drawing/2014/main" xmlns=""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233873</xdr:colOff>
      <xdr:row>0</xdr:row>
      <xdr:rowOff>-8943</xdr:rowOff>
    </xdr:from>
    <xdr:ext cx="858825" cy="254557"/>
    <xdr:sp macro="" textlink="">
      <xdr:nvSpPr>
        <xdr:cNvPr id="2" name="3 CuadroTexto">
          <a:extLst>
            <a:ext uri="{FF2B5EF4-FFF2-40B4-BE49-F238E27FC236}">
              <a16:creationId xmlns:a16="http://schemas.microsoft.com/office/drawing/2014/main" xmlns="" id="{00000000-0008-0000-0800-000002000000}"/>
            </a:ext>
          </a:extLst>
        </xdr:cNvPr>
        <xdr:cNvSpPr txBox="1"/>
      </xdr:nvSpPr>
      <xdr:spPr>
        <a:xfrm>
          <a:off x="5654464" y="-8943"/>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43</xdr:row>
      <xdr:rowOff>57150</xdr:rowOff>
    </xdr:from>
    <xdr:ext cx="3019425" cy="695325"/>
    <xdr:sp macro="" textlink="">
      <xdr:nvSpPr>
        <xdr:cNvPr id="4" name="CuadroTexto 5">
          <a:extLst>
            <a:ext uri="{FF2B5EF4-FFF2-40B4-BE49-F238E27FC236}">
              <a16:creationId xmlns:a16="http://schemas.microsoft.com/office/drawing/2014/main" xmlns=""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43</xdr:row>
      <xdr:rowOff>47624</xdr:rowOff>
    </xdr:from>
    <xdr:ext cx="3019425" cy="666751"/>
    <xdr:sp macro="" textlink="">
      <xdr:nvSpPr>
        <xdr:cNvPr id="5" name="CuadroTexto 5">
          <a:extLst>
            <a:ext uri="{FF2B5EF4-FFF2-40B4-BE49-F238E27FC236}">
              <a16:creationId xmlns:a16="http://schemas.microsoft.com/office/drawing/2014/main" xmlns=""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561975</xdr:colOff>
      <xdr:row>3</xdr:row>
      <xdr:rowOff>180975</xdr:rowOff>
    </xdr:from>
    <xdr:ext cx="2790824" cy="254557"/>
    <xdr:sp macro="" textlink="">
      <xdr:nvSpPr>
        <xdr:cNvPr id="6" name="6 CuadroTexto">
          <a:extLst>
            <a:ext uri="{FF2B5EF4-FFF2-40B4-BE49-F238E27FC236}">
              <a16:creationId xmlns:a16="http://schemas.microsoft.com/office/drawing/2014/main" xmlns="" id="{00000000-0008-0000-0800-000006000000}"/>
            </a:ext>
          </a:extLst>
        </xdr:cNvPr>
        <xdr:cNvSpPr txBox="1"/>
      </xdr:nvSpPr>
      <xdr:spPr>
        <a:xfrm>
          <a:off x="370522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1</xdr:col>
      <xdr:colOff>0</xdr:colOff>
      <xdr:row>40</xdr:row>
      <xdr:rowOff>0</xdr:rowOff>
    </xdr:from>
    <xdr:ext cx="3200400" cy="662517"/>
    <xdr:sp macro="" textlink="">
      <xdr:nvSpPr>
        <xdr:cNvPr id="5" name="CuadroTexto 5">
          <a:extLst>
            <a:ext uri="{FF2B5EF4-FFF2-40B4-BE49-F238E27FC236}">
              <a16:creationId xmlns:a16="http://schemas.microsoft.com/office/drawing/2014/main" xmlns=""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0</xdr:colOff>
      <xdr:row>40</xdr:row>
      <xdr:rowOff>0</xdr:rowOff>
    </xdr:from>
    <xdr:ext cx="3305175" cy="662517"/>
    <xdr:sp macro="" textlink="">
      <xdr:nvSpPr>
        <xdr:cNvPr id="6" name="CuadroTexto 5">
          <a:extLst>
            <a:ext uri="{FF2B5EF4-FFF2-40B4-BE49-F238E27FC236}">
              <a16:creationId xmlns:a16="http://schemas.microsoft.com/office/drawing/2014/main" xmlns=""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571500</xdr:colOff>
      <xdr:row>3</xdr:row>
      <xdr:rowOff>76200</xdr:rowOff>
    </xdr:from>
    <xdr:ext cx="2790824" cy="254557"/>
    <xdr:sp macro="" textlink="">
      <xdr:nvSpPr>
        <xdr:cNvPr id="8" name="7 CuadroTexto">
          <a:extLst>
            <a:ext uri="{FF2B5EF4-FFF2-40B4-BE49-F238E27FC236}">
              <a16:creationId xmlns:a16="http://schemas.microsoft.com/office/drawing/2014/main" xmlns="" id="{00000000-0008-0000-0900-000008000000}"/>
            </a:ext>
          </a:extLst>
        </xdr:cNvPr>
        <xdr:cNvSpPr txBox="1"/>
      </xdr:nvSpPr>
      <xdr:spPr>
        <a:xfrm>
          <a:off x="5391150" y="6858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cienda.sonora.gob.mx/media/2776/Users/America%20Encinas/AppData/Roaming/Microsoft/Excel/PT%20Gastos%20x%20partida%20ppt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56"/>
  <sheetViews>
    <sheetView view="pageBreakPreview" topLeftCell="A16" zoomScale="112" zoomScaleSheetLayoutView="112" workbookViewId="0">
      <selection activeCell="C18" sqref="C18"/>
    </sheetView>
  </sheetViews>
  <sheetFormatPr baseColWidth="10" defaultRowHeight="15"/>
  <cols>
    <col min="3" max="3" width="68.42578125" customWidth="1"/>
  </cols>
  <sheetData>
    <row r="1" spans="1:3" s="3" customFormat="1" ht="27.75" customHeight="1">
      <c r="A1" s="815"/>
      <c r="B1" s="42" t="s">
        <v>0</v>
      </c>
      <c r="C1" s="815"/>
    </row>
    <row r="2" spans="1:3" s="3" customFormat="1" ht="4.5" customHeight="1">
      <c r="A2" s="815"/>
      <c r="B2" s="815"/>
      <c r="C2" s="815"/>
    </row>
    <row r="3" spans="1:3" s="3" customFormat="1" ht="19.5" customHeight="1" thickBot="1">
      <c r="A3" s="44" t="s">
        <v>1060</v>
      </c>
      <c r="B3" s="43"/>
      <c r="C3" s="43"/>
    </row>
    <row r="4" spans="1:3" ht="17.25" customHeight="1" thickBot="1">
      <c r="A4" s="1150" t="s">
        <v>1004</v>
      </c>
      <c r="B4" s="1151"/>
      <c r="C4" s="1152"/>
    </row>
    <row r="5" spans="1:3" ht="17.25" customHeight="1" thickBot="1">
      <c r="A5" s="816">
        <v>1</v>
      </c>
      <c r="B5" s="817" t="s">
        <v>1005</v>
      </c>
      <c r="C5" s="817" t="s">
        <v>24</v>
      </c>
    </row>
    <row r="6" spans="1:3" ht="17.25" customHeight="1" thickBot="1">
      <c r="A6" s="818">
        <v>2</v>
      </c>
      <c r="B6" s="819" t="s">
        <v>1006</v>
      </c>
      <c r="C6" s="819" t="s">
        <v>1007</v>
      </c>
    </row>
    <row r="7" spans="1:3" ht="17.25" customHeight="1" thickBot="1">
      <c r="A7" s="816">
        <v>3</v>
      </c>
      <c r="B7" s="817" t="s">
        <v>1008</v>
      </c>
      <c r="C7" s="817" t="s">
        <v>1</v>
      </c>
    </row>
    <row r="8" spans="1:3" ht="17.25" customHeight="1" thickBot="1">
      <c r="A8" s="816">
        <v>4</v>
      </c>
      <c r="B8" s="817" t="s">
        <v>1009</v>
      </c>
      <c r="C8" s="817" t="s">
        <v>2</v>
      </c>
    </row>
    <row r="9" spans="1:3" ht="17.25" customHeight="1" thickBot="1">
      <c r="A9" s="816">
        <v>5</v>
      </c>
      <c r="B9" s="817" t="s">
        <v>1010</v>
      </c>
      <c r="C9" s="817" t="s">
        <v>3</v>
      </c>
    </row>
    <row r="10" spans="1:3" ht="17.25" customHeight="1" thickBot="1">
      <c r="A10" s="816">
        <v>6</v>
      </c>
      <c r="B10" s="817" t="s">
        <v>1011</v>
      </c>
      <c r="C10" s="817" t="s">
        <v>4</v>
      </c>
    </row>
    <row r="11" spans="1:3" ht="17.25" customHeight="1" thickBot="1">
      <c r="A11" s="816">
        <v>7</v>
      </c>
      <c r="B11" s="817" t="s">
        <v>1012</v>
      </c>
      <c r="C11" s="817" t="s">
        <v>5</v>
      </c>
    </row>
    <row r="12" spans="1:3" ht="17.25" customHeight="1" thickBot="1">
      <c r="A12" s="816">
        <v>8</v>
      </c>
      <c r="B12" s="817" t="s">
        <v>1013</v>
      </c>
      <c r="C12" s="817" t="s">
        <v>6</v>
      </c>
    </row>
    <row r="13" spans="1:3" ht="17.25" customHeight="1" thickBot="1">
      <c r="A13" s="818">
        <v>9</v>
      </c>
      <c r="B13" s="819" t="s">
        <v>1014</v>
      </c>
      <c r="C13" s="819" t="s">
        <v>7</v>
      </c>
    </row>
    <row r="14" spans="1:3" ht="17.25" customHeight="1" thickBot="1">
      <c r="A14" s="818">
        <v>10</v>
      </c>
      <c r="B14" s="819" t="s">
        <v>1015</v>
      </c>
      <c r="C14" s="819" t="s">
        <v>1016</v>
      </c>
    </row>
    <row r="15" spans="1:3" ht="17.25" customHeight="1" thickBot="1">
      <c r="A15" s="816">
        <v>11</v>
      </c>
      <c r="B15" s="817" t="s">
        <v>1017</v>
      </c>
      <c r="C15" s="817" t="s">
        <v>8</v>
      </c>
    </row>
    <row r="16" spans="1:3" ht="17.25" customHeight="1" thickBot="1">
      <c r="A16" s="816">
        <v>12</v>
      </c>
      <c r="B16" s="817" t="s">
        <v>1018</v>
      </c>
      <c r="C16" s="817" t="s">
        <v>9</v>
      </c>
    </row>
    <row r="17" spans="1:3" ht="17.25" customHeight="1" thickBot="1">
      <c r="A17" s="1150" t="s">
        <v>10</v>
      </c>
      <c r="B17" s="1151"/>
      <c r="C17" s="1152"/>
    </row>
    <row r="18" spans="1:3" ht="17.25" customHeight="1" thickBot="1">
      <c r="A18" s="816">
        <v>13</v>
      </c>
      <c r="B18" s="817" t="s">
        <v>1019</v>
      </c>
      <c r="C18" s="817" t="s">
        <v>11</v>
      </c>
    </row>
    <row r="19" spans="1:3" ht="17.25" customHeight="1" thickBot="1">
      <c r="A19" s="818">
        <v>14</v>
      </c>
      <c r="B19" s="819" t="s">
        <v>1020</v>
      </c>
      <c r="C19" s="819" t="s">
        <v>1021</v>
      </c>
    </row>
    <row r="20" spans="1:3" ht="17.25" customHeight="1" thickBot="1">
      <c r="A20" s="816">
        <v>15</v>
      </c>
      <c r="B20" s="817" t="s">
        <v>1022</v>
      </c>
      <c r="C20" s="817" t="s">
        <v>1023</v>
      </c>
    </row>
    <row r="21" spans="1:3" ht="17.25" customHeight="1" thickBot="1">
      <c r="A21" s="816">
        <v>16</v>
      </c>
      <c r="B21" s="817" t="s">
        <v>1024</v>
      </c>
      <c r="C21" s="817" t="s">
        <v>559</v>
      </c>
    </row>
    <row r="22" spans="1:3" ht="17.25" customHeight="1">
      <c r="A22" s="1148">
        <v>17</v>
      </c>
      <c r="B22" s="1148" t="s">
        <v>1025</v>
      </c>
      <c r="C22" s="820" t="s">
        <v>1026</v>
      </c>
    </row>
    <row r="23" spans="1:3" ht="17.25" customHeight="1" thickBot="1">
      <c r="A23" s="1149"/>
      <c r="B23" s="1149"/>
      <c r="C23" s="819" t="s">
        <v>1027</v>
      </c>
    </row>
    <row r="24" spans="1:3" ht="17.25" customHeight="1">
      <c r="A24" s="1153">
        <v>18</v>
      </c>
      <c r="B24" s="1153" t="s">
        <v>1028</v>
      </c>
      <c r="C24" s="821" t="s">
        <v>559</v>
      </c>
    </row>
    <row r="25" spans="1:3" ht="17.25" customHeight="1" thickBot="1">
      <c r="A25" s="1154"/>
      <c r="B25" s="1154"/>
      <c r="C25" s="817" t="s">
        <v>1029</v>
      </c>
    </row>
    <row r="26" spans="1:3" ht="17.25" customHeight="1">
      <c r="A26" s="1153">
        <v>19</v>
      </c>
      <c r="B26" s="1153" t="s">
        <v>1030</v>
      </c>
      <c r="C26" s="821" t="s">
        <v>559</v>
      </c>
    </row>
    <row r="27" spans="1:3" ht="17.25" customHeight="1" thickBot="1">
      <c r="A27" s="1154"/>
      <c r="B27" s="1154"/>
      <c r="C27" s="817" t="s">
        <v>1031</v>
      </c>
    </row>
    <row r="28" spans="1:3" ht="17.25" customHeight="1" thickBot="1">
      <c r="A28" s="818">
        <v>20</v>
      </c>
      <c r="B28" s="819" t="s">
        <v>1032</v>
      </c>
      <c r="C28" s="819" t="s">
        <v>12</v>
      </c>
    </row>
    <row r="29" spans="1:3" ht="17.25" customHeight="1">
      <c r="A29" s="1153">
        <v>21</v>
      </c>
      <c r="B29" s="1153" t="s">
        <v>1033</v>
      </c>
      <c r="C29" s="821" t="s">
        <v>559</v>
      </c>
    </row>
    <row r="30" spans="1:3" ht="17.25" customHeight="1" thickBot="1">
      <c r="A30" s="1154"/>
      <c r="B30" s="1154"/>
      <c r="C30" s="817" t="s">
        <v>1034</v>
      </c>
    </row>
    <row r="31" spans="1:3" ht="17.25" customHeight="1">
      <c r="A31" s="1153">
        <v>22</v>
      </c>
      <c r="B31" s="1153" t="s">
        <v>1035</v>
      </c>
      <c r="C31" s="821" t="s">
        <v>559</v>
      </c>
    </row>
    <row r="32" spans="1:3" ht="17.25" customHeight="1" thickBot="1">
      <c r="A32" s="1154"/>
      <c r="B32" s="1154"/>
      <c r="C32" s="817" t="s">
        <v>1036</v>
      </c>
    </row>
    <row r="33" spans="1:3" ht="17.25" customHeight="1">
      <c r="A33" s="1153">
        <v>23</v>
      </c>
      <c r="B33" s="1153" t="s">
        <v>1037</v>
      </c>
      <c r="C33" s="821" t="s">
        <v>559</v>
      </c>
    </row>
    <row r="34" spans="1:3" ht="17.25" customHeight="1" thickBot="1">
      <c r="A34" s="1154"/>
      <c r="B34" s="1154"/>
      <c r="C34" s="817" t="s">
        <v>744</v>
      </c>
    </row>
    <row r="35" spans="1:3" ht="17.25" customHeight="1">
      <c r="A35" s="1148">
        <v>24</v>
      </c>
      <c r="B35" s="1148" t="s">
        <v>1038</v>
      </c>
      <c r="C35" s="820" t="s">
        <v>1039</v>
      </c>
    </row>
    <row r="36" spans="1:3" ht="17.25" customHeight="1" thickBot="1">
      <c r="A36" s="1149"/>
      <c r="B36" s="1149"/>
      <c r="C36" s="819" t="s">
        <v>744</v>
      </c>
    </row>
    <row r="37" spans="1:3" ht="17.25" customHeight="1">
      <c r="A37" s="1153">
        <v>25</v>
      </c>
      <c r="B37" s="1153" t="s">
        <v>1040</v>
      </c>
      <c r="C37" s="821" t="s">
        <v>559</v>
      </c>
    </row>
    <row r="38" spans="1:3" ht="17.25" customHeight="1" thickBot="1">
      <c r="A38" s="1154"/>
      <c r="B38" s="1154"/>
      <c r="C38" s="817" t="s">
        <v>810</v>
      </c>
    </row>
    <row r="39" spans="1:3" ht="17.25" customHeight="1">
      <c r="A39" s="1148">
        <v>26</v>
      </c>
      <c r="B39" s="1148" t="s">
        <v>1041</v>
      </c>
      <c r="C39" s="820" t="s">
        <v>1042</v>
      </c>
    </row>
    <row r="40" spans="1:3" ht="17.25" customHeight="1" thickBot="1">
      <c r="A40" s="1149"/>
      <c r="B40" s="1149"/>
      <c r="C40" s="819" t="s">
        <v>837</v>
      </c>
    </row>
    <row r="41" spans="1:3" ht="17.25" customHeight="1" thickBot="1">
      <c r="A41" s="816">
        <v>27</v>
      </c>
      <c r="B41" s="817" t="s">
        <v>1043</v>
      </c>
      <c r="C41" s="817" t="s">
        <v>1044</v>
      </c>
    </row>
    <row r="42" spans="1:3" ht="17.25" customHeight="1" thickBot="1">
      <c r="A42" s="816">
        <v>28</v>
      </c>
      <c r="B42" s="817" t="s">
        <v>1045</v>
      </c>
      <c r="C42" s="817" t="s">
        <v>14</v>
      </c>
    </row>
    <row r="43" spans="1:3" ht="17.25" customHeight="1" thickBot="1">
      <c r="A43" s="816">
        <v>29</v>
      </c>
      <c r="B43" s="817" t="s">
        <v>1046</v>
      </c>
      <c r="C43" s="817" t="s">
        <v>1047</v>
      </c>
    </row>
    <row r="44" spans="1:3" ht="17.25" customHeight="1" thickBot="1">
      <c r="A44" s="1150" t="s">
        <v>15</v>
      </c>
      <c r="B44" s="1151"/>
      <c r="C44" s="1152"/>
    </row>
    <row r="45" spans="1:3" ht="17.25" customHeight="1" thickBot="1">
      <c r="A45" s="816">
        <v>30</v>
      </c>
      <c r="B45" s="817" t="s">
        <v>1048</v>
      </c>
      <c r="C45" s="817" t="s">
        <v>16</v>
      </c>
    </row>
    <row r="46" spans="1:3" ht="17.25" customHeight="1" thickBot="1">
      <c r="A46" s="816">
        <v>31</v>
      </c>
      <c r="B46" s="817" t="s">
        <v>1049</v>
      </c>
      <c r="C46" s="817" t="s">
        <v>1068</v>
      </c>
    </row>
    <row r="47" spans="1:3" ht="17.25" customHeight="1" thickBot="1">
      <c r="A47" s="816">
        <v>32</v>
      </c>
      <c r="B47" s="817" t="s">
        <v>1050</v>
      </c>
      <c r="C47" s="817" t="s">
        <v>17</v>
      </c>
    </row>
    <row r="48" spans="1:3" ht="17.25" customHeight="1" thickBot="1">
      <c r="A48" s="816">
        <v>33</v>
      </c>
      <c r="B48" s="817" t="s">
        <v>1051</v>
      </c>
      <c r="C48" s="817" t="s">
        <v>1052</v>
      </c>
    </row>
    <row r="49" spans="1:3" ht="17.25" customHeight="1" thickBot="1">
      <c r="A49" s="818">
        <v>34</v>
      </c>
      <c r="B49" s="819" t="s">
        <v>1053</v>
      </c>
      <c r="C49" s="819" t="s">
        <v>1003</v>
      </c>
    </row>
    <row r="50" spans="1:3" ht="17.25" customHeight="1" thickBot="1">
      <c r="A50" s="1150" t="s">
        <v>1054</v>
      </c>
      <c r="B50" s="1151"/>
      <c r="C50" s="1152"/>
    </row>
    <row r="51" spans="1:3" ht="17.25" customHeight="1" thickBot="1">
      <c r="A51" s="816">
        <v>35</v>
      </c>
      <c r="B51" s="817" t="s">
        <v>1055</v>
      </c>
      <c r="C51" s="817" t="s">
        <v>18</v>
      </c>
    </row>
    <row r="52" spans="1:3" ht="17.25" customHeight="1" thickBot="1">
      <c r="A52" s="818">
        <v>36</v>
      </c>
      <c r="B52" s="819" t="s">
        <v>1056</v>
      </c>
      <c r="C52" s="819" t="s">
        <v>19</v>
      </c>
    </row>
    <row r="53" spans="1:3" ht="17.25" customHeight="1" thickBot="1">
      <c r="A53" s="816">
        <v>37</v>
      </c>
      <c r="B53" s="817" t="s">
        <v>1057</v>
      </c>
      <c r="C53" s="817" t="s">
        <v>20</v>
      </c>
    </row>
    <row r="54" spans="1:3" ht="17.25" customHeight="1" thickBot="1">
      <c r="A54" s="816">
        <v>38</v>
      </c>
      <c r="B54" s="817" t="s">
        <v>1058</v>
      </c>
      <c r="C54" s="817" t="s">
        <v>1070</v>
      </c>
    </row>
    <row r="55" spans="1:3" ht="17.25" customHeight="1" thickBot="1">
      <c r="A55" s="816">
        <v>39</v>
      </c>
      <c r="B55" s="817" t="s">
        <v>1059</v>
      </c>
      <c r="C55" s="817" t="s">
        <v>1069</v>
      </c>
    </row>
    <row r="56" spans="1:3" ht="17.25" customHeight="1" thickBot="1">
      <c r="A56" s="816">
        <v>40</v>
      </c>
      <c r="B56" s="817" t="s">
        <v>21</v>
      </c>
      <c r="C56" s="817" t="s">
        <v>22</v>
      </c>
    </row>
  </sheetData>
  <mergeCells count="22">
    <mergeCell ref="A4:C4"/>
    <mergeCell ref="A17:C17"/>
    <mergeCell ref="A22:A23"/>
    <mergeCell ref="B22:B23"/>
    <mergeCell ref="A24:A25"/>
    <mergeCell ref="B24:B25"/>
    <mergeCell ref="A26:A27"/>
    <mergeCell ref="B26:B27"/>
    <mergeCell ref="A29:A30"/>
    <mergeCell ref="B29:B30"/>
    <mergeCell ref="A31:A32"/>
    <mergeCell ref="B31:B32"/>
    <mergeCell ref="A39:A40"/>
    <mergeCell ref="B39:B40"/>
    <mergeCell ref="A44:C44"/>
    <mergeCell ref="A50:C50"/>
    <mergeCell ref="A33:A34"/>
    <mergeCell ref="B33:B34"/>
    <mergeCell ref="A35:A36"/>
    <mergeCell ref="B35:B36"/>
    <mergeCell ref="A37:A38"/>
    <mergeCell ref="B37:B38"/>
  </mergeCells>
  <printOptions horizontalCentered="1"/>
  <pageMargins left="0.51181102362204722" right="0.5118110236220472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dimension ref="A1:J39"/>
  <sheetViews>
    <sheetView view="pageBreakPreview" zoomScale="120" zoomScaleSheetLayoutView="120" workbookViewId="0">
      <selection activeCell="G48" sqref="G48"/>
    </sheetView>
  </sheetViews>
  <sheetFormatPr baseColWidth="10" defaultColWidth="11.42578125" defaultRowHeight="15"/>
  <cols>
    <col min="1" max="1" width="4.7109375" customWidth="1"/>
    <col min="2" max="2" width="30.28515625" customWidth="1"/>
    <col min="3" max="3" width="13.85546875" bestFit="1" customWidth="1"/>
    <col min="4" max="4" width="12.42578125" customWidth="1"/>
    <col min="5" max="5" width="13.85546875" bestFit="1" customWidth="1"/>
    <col min="6" max="6" width="13.42578125" customWidth="1"/>
    <col min="7" max="7" width="13.85546875" bestFit="1" customWidth="1"/>
    <col min="8" max="9" width="12.42578125" customWidth="1"/>
  </cols>
  <sheetData>
    <row r="1" spans="1:10" ht="15.75">
      <c r="A1" s="1156" t="s">
        <v>23</v>
      </c>
      <c r="B1" s="1156"/>
      <c r="C1" s="1156"/>
      <c r="D1" s="1156"/>
      <c r="E1" s="1156"/>
      <c r="F1" s="1156"/>
      <c r="G1" s="1156"/>
      <c r="H1" s="1156"/>
      <c r="I1" s="1156"/>
    </row>
    <row r="2" spans="1:10" ht="15.75" customHeight="1">
      <c r="A2" s="1157" t="s">
        <v>320</v>
      </c>
      <c r="B2" s="1157"/>
      <c r="C2" s="1157"/>
      <c r="D2" s="1157"/>
      <c r="E2" s="1157"/>
      <c r="F2" s="1157"/>
      <c r="G2" s="1157"/>
      <c r="H2" s="1157"/>
      <c r="I2" s="1157"/>
    </row>
    <row r="3" spans="1:10" s="51" customFormat="1" ht="16.5">
      <c r="A3" s="1157" t="str">
        <f>'ETCA-I-01'!A3:G3</f>
        <v>TELEVISORA DE HERMOSILLO, S.A. DE C.V.</v>
      </c>
      <c r="B3" s="1157"/>
      <c r="C3" s="1157"/>
      <c r="D3" s="1157"/>
      <c r="E3" s="1157"/>
      <c r="F3" s="1157"/>
      <c r="G3" s="1157"/>
      <c r="H3" s="1157"/>
      <c r="I3" s="1157"/>
    </row>
    <row r="4" spans="1:10" ht="15" customHeight="1">
      <c r="A4" s="1201" t="str">
        <f>'ETCA-I-03'!A4:D4</f>
        <v>Del 01 de Enero al 31 de Marzo de 2019</v>
      </c>
      <c r="B4" s="1201"/>
      <c r="C4" s="1201"/>
      <c r="D4" s="1201"/>
      <c r="E4" s="1201"/>
      <c r="F4" s="1201"/>
      <c r="G4" s="1201"/>
      <c r="H4" s="1201"/>
      <c r="I4" s="1201"/>
    </row>
    <row r="5" spans="1:10" ht="15.75" customHeight="1" thickBot="1">
      <c r="A5" s="1202" t="s">
        <v>87</v>
      </c>
      <c r="B5" s="1202"/>
      <c r="C5" s="1202"/>
      <c r="D5" s="1202"/>
      <c r="E5" s="1202"/>
      <c r="F5" s="1202"/>
      <c r="G5" s="1202"/>
      <c r="H5" s="1202"/>
      <c r="I5" s="1202"/>
    </row>
    <row r="6" spans="1:10" ht="24" customHeight="1">
      <c r="A6" s="1203" t="s">
        <v>321</v>
      </c>
      <c r="B6" s="1204"/>
      <c r="C6" s="614" t="s">
        <v>322</v>
      </c>
      <c r="D6" s="1207" t="s">
        <v>323</v>
      </c>
      <c r="E6" s="1207" t="s">
        <v>324</v>
      </c>
      <c r="F6" s="1207" t="s">
        <v>325</v>
      </c>
      <c r="G6" s="614" t="s">
        <v>326</v>
      </c>
      <c r="H6" s="1207" t="s">
        <v>327</v>
      </c>
      <c r="I6" s="1207" t="s">
        <v>328</v>
      </c>
    </row>
    <row r="7" spans="1:10" ht="34.5" customHeight="1" thickBot="1">
      <c r="A7" s="1205"/>
      <c r="B7" s="1206"/>
      <c r="C7" s="1009" t="s">
        <v>1329</v>
      </c>
      <c r="D7" s="1208"/>
      <c r="E7" s="1208"/>
      <c r="F7" s="1208"/>
      <c r="G7" s="780" t="s">
        <v>329</v>
      </c>
      <c r="H7" s="1208"/>
      <c r="I7" s="1208"/>
    </row>
    <row r="8" spans="1:10" ht="5.25" customHeight="1">
      <c r="A8" s="1209"/>
      <c r="B8" s="1210"/>
      <c r="C8" s="779"/>
      <c r="D8" s="779"/>
      <c r="E8" s="779"/>
      <c r="F8" s="779"/>
      <c r="G8" s="779"/>
      <c r="H8" s="779"/>
      <c r="I8" s="779"/>
    </row>
    <row r="9" spans="1:10">
      <c r="A9" s="1199" t="s">
        <v>330</v>
      </c>
      <c r="B9" s="1200"/>
      <c r="C9" s="660">
        <f>C10+C14</f>
        <v>62500044</v>
      </c>
      <c r="D9" s="660">
        <f t="shared" ref="D9:I9" si="0">D10+D14</f>
        <v>0</v>
      </c>
      <c r="E9" s="660">
        <f t="shared" si="0"/>
        <v>2499996</v>
      </c>
      <c r="F9" s="660">
        <f t="shared" si="0"/>
        <v>0</v>
      </c>
      <c r="G9" s="660">
        <f>+C9+D9-E9+F9</f>
        <v>60000048</v>
      </c>
      <c r="H9" s="660">
        <f t="shared" si="0"/>
        <v>0</v>
      </c>
      <c r="I9" s="660">
        <f t="shared" si="0"/>
        <v>0</v>
      </c>
    </row>
    <row r="10" spans="1:10" ht="16.5">
      <c r="A10" s="1199" t="s">
        <v>331</v>
      </c>
      <c r="B10" s="1200"/>
      <c r="C10" s="660">
        <f>SUM(C11:C13)</f>
        <v>9999984</v>
      </c>
      <c r="D10" s="660">
        <f t="shared" ref="D10:I10" si="1">SUM(D11:D13)</f>
        <v>0</v>
      </c>
      <c r="E10" s="660">
        <f t="shared" si="1"/>
        <v>0</v>
      </c>
      <c r="F10" s="660">
        <f t="shared" si="1"/>
        <v>0</v>
      </c>
      <c r="G10" s="660">
        <f t="shared" si="1"/>
        <v>9999984</v>
      </c>
      <c r="H10" s="660">
        <f t="shared" si="1"/>
        <v>0</v>
      </c>
      <c r="I10" s="660">
        <f t="shared" si="1"/>
        <v>0</v>
      </c>
      <c r="J10" s="423" t="str">
        <f>IF(C10&lt;&gt;'ETCA-I-08'!E21,"ERROR!!!!! NO CONCUERDA CON LO REPORTADO EN EL ESTADO ANALITICO  DE LA DEUDA Y OTROS PASIVOS","")</f>
        <v/>
      </c>
    </row>
    <row r="11" spans="1:10" ht="16.5">
      <c r="A11" s="778"/>
      <c r="B11" s="782" t="s">
        <v>332</v>
      </c>
      <c r="C11" s="684">
        <v>9999984</v>
      </c>
      <c r="D11" s="684">
        <v>0</v>
      </c>
      <c r="E11" s="684">
        <v>0</v>
      </c>
      <c r="F11" s="684">
        <v>0</v>
      </c>
      <c r="G11" s="660">
        <v>9999984</v>
      </c>
      <c r="H11" s="684">
        <v>0</v>
      </c>
      <c r="I11" s="684">
        <v>0</v>
      </c>
      <c r="J11" s="423" t="str">
        <f>IF(G10&lt;&gt;'ETCA-I-08'!F21,"ERROR!!!!! NO CONCUERDA CON LO REPORTADO EN EL ESTADO ANALITICO  DE LA DEUDA Y OTROS PASIVOS","")</f>
        <v/>
      </c>
    </row>
    <row r="12" spans="1:10">
      <c r="A12" s="781"/>
      <c r="B12" s="782" t="s">
        <v>333</v>
      </c>
      <c r="C12" s="684">
        <v>0</v>
      </c>
      <c r="D12" s="684">
        <v>0</v>
      </c>
      <c r="E12" s="684">
        <v>0</v>
      </c>
      <c r="F12" s="684">
        <v>0</v>
      </c>
      <c r="G12" s="660">
        <f>+C12+D12-E12+F12</f>
        <v>0</v>
      </c>
      <c r="H12" s="684">
        <v>0</v>
      </c>
      <c r="I12" s="684">
        <v>0</v>
      </c>
    </row>
    <row r="13" spans="1:10">
      <c r="A13" s="781"/>
      <c r="B13" s="782" t="s">
        <v>334</v>
      </c>
      <c r="C13" s="684">
        <v>0</v>
      </c>
      <c r="D13" s="684">
        <v>0</v>
      </c>
      <c r="E13" s="684">
        <v>0</v>
      </c>
      <c r="F13" s="684">
        <v>0</v>
      </c>
      <c r="G13" s="660">
        <f>+C13+D13-E13+F13</f>
        <v>0</v>
      </c>
      <c r="H13" s="684">
        <v>0</v>
      </c>
      <c r="I13" s="684">
        <v>0</v>
      </c>
    </row>
    <row r="14" spans="1:10" ht="16.5">
      <c r="A14" s="1199" t="s">
        <v>335</v>
      </c>
      <c r="B14" s="1200"/>
      <c r="C14" s="660">
        <f t="shared" ref="C14:I14" si="2">SUM(C15:C17)</f>
        <v>52500060</v>
      </c>
      <c r="D14" s="660">
        <f t="shared" si="2"/>
        <v>0</v>
      </c>
      <c r="E14" s="660">
        <f t="shared" si="2"/>
        <v>2499996</v>
      </c>
      <c r="F14" s="660">
        <f t="shared" si="2"/>
        <v>0</v>
      </c>
      <c r="G14" s="660">
        <f t="shared" si="2"/>
        <v>50000064</v>
      </c>
      <c r="H14" s="660">
        <f t="shared" si="2"/>
        <v>0</v>
      </c>
      <c r="I14" s="660">
        <f t="shared" si="2"/>
        <v>0</v>
      </c>
      <c r="J14" s="423" t="str">
        <f>IF(C14&lt;&gt;'ETCA-I-08'!E35,"ERROR!!!!! NO CONCUERDA CON LO REPORTADO EN EL ESTADO ANALITICO DE LA DEUDA Y OTROS PASIVOS","")</f>
        <v/>
      </c>
    </row>
    <row r="15" spans="1:10" ht="16.5">
      <c r="A15" s="778"/>
      <c r="B15" s="782" t="s">
        <v>336</v>
      </c>
      <c r="C15" s="684">
        <v>52500060</v>
      </c>
      <c r="D15" s="684">
        <v>0</v>
      </c>
      <c r="E15" s="684">
        <v>2499996</v>
      </c>
      <c r="F15" s="684">
        <v>0</v>
      </c>
      <c r="G15" s="660">
        <v>50000064</v>
      </c>
      <c r="H15" s="684">
        <v>0</v>
      </c>
      <c r="I15" s="684">
        <v>0</v>
      </c>
      <c r="J15" s="423" t="str">
        <f>IF(G14&lt;&gt;'ETCA-I-08'!F35,"ERROR!!!!! NO CONCUERDA CON LO REPORTADO EN EL ESTADO ANALITICO DE LA DEUDA Y OTROS PASIVOS","")</f>
        <v/>
      </c>
    </row>
    <row r="16" spans="1:10">
      <c r="A16" s="781"/>
      <c r="B16" s="782" t="s">
        <v>337</v>
      </c>
      <c r="C16" s="684">
        <v>0</v>
      </c>
      <c r="D16" s="684">
        <v>0</v>
      </c>
      <c r="E16" s="684">
        <v>0</v>
      </c>
      <c r="F16" s="684">
        <v>0</v>
      </c>
      <c r="G16" s="660">
        <f>+C16+D16-E16+F16</f>
        <v>0</v>
      </c>
      <c r="H16" s="684">
        <v>0</v>
      </c>
      <c r="I16" s="684">
        <v>0</v>
      </c>
    </row>
    <row r="17" spans="1:10">
      <c r="A17" s="781"/>
      <c r="B17" s="782" t="s">
        <v>338</v>
      </c>
      <c r="C17" s="684">
        <v>0</v>
      </c>
      <c r="D17" s="684">
        <v>0</v>
      </c>
      <c r="E17" s="684">
        <v>0</v>
      </c>
      <c r="F17" s="684">
        <v>0</v>
      </c>
      <c r="G17" s="660">
        <f>+C17+D17-E17+F17</f>
        <v>0</v>
      </c>
      <c r="H17" s="684">
        <v>0</v>
      </c>
      <c r="I17" s="684">
        <v>0</v>
      </c>
    </row>
    <row r="18" spans="1:10" s="656" customFormat="1" ht="16.5">
      <c r="A18" s="1199" t="s">
        <v>339</v>
      </c>
      <c r="B18" s="1200"/>
      <c r="C18" s="763">
        <v>31581981</v>
      </c>
      <c r="D18" s="703"/>
      <c r="E18" s="703"/>
      <c r="F18" s="703"/>
      <c r="G18" s="763">
        <v>36115516</v>
      </c>
      <c r="H18" s="703"/>
      <c r="I18" s="703"/>
      <c r="J18" s="423" t="str">
        <f>IF(C18&lt;&gt;'ETCA-I-08'!E37,"ERROR!!! NO CONCUERDA CON LO REPORTADO EN EL ESTADO ANALITICO DE LA DEUDA Y OTROS PASIVOS","")</f>
        <v/>
      </c>
    </row>
    <row r="19" spans="1:10" ht="16.5" customHeight="1">
      <c r="A19" s="1199" t="s">
        <v>340</v>
      </c>
      <c r="B19" s="1200"/>
      <c r="C19" s="660">
        <f t="shared" ref="C19:I19" si="3">C9+C18</f>
        <v>94082025</v>
      </c>
      <c r="D19" s="660">
        <f t="shared" si="3"/>
        <v>0</v>
      </c>
      <c r="E19" s="660">
        <f t="shared" si="3"/>
        <v>2499996</v>
      </c>
      <c r="F19" s="660">
        <f t="shared" si="3"/>
        <v>0</v>
      </c>
      <c r="G19" s="660">
        <f t="shared" si="3"/>
        <v>96115564</v>
      </c>
      <c r="H19" s="660">
        <f t="shared" si="3"/>
        <v>0</v>
      </c>
      <c r="I19" s="660">
        <f t="shared" si="3"/>
        <v>0</v>
      </c>
      <c r="J19" s="423" t="str">
        <f>IF(G18&lt;&gt;'ETCA-I-08'!F37,"ERROR!!! NO CONCUERDA CON LO REPORTADO EN EL ESTADO ANALITICO DE LA DEUDA Y OTROS PASIVOS","")</f>
        <v/>
      </c>
    </row>
    <row r="20" spans="1:10" ht="16.5" customHeight="1">
      <c r="A20" s="1199" t="s">
        <v>341</v>
      </c>
      <c r="B20" s="1200"/>
      <c r="C20" s="748">
        <f>SUM(C21:C23)</f>
        <v>0</v>
      </c>
      <c r="D20" s="660">
        <f t="shared" ref="D20:I20" si="4">SUM(D21:D23)</f>
        <v>0</v>
      </c>
      <c r="E20" s="660">
        <f t="shared" si="4"/>
        <v>0</v>
      </c>
      <c r="F20" s="660">
        <f t="shared" si="4"/>
        <v>0</v>
      </c>
      <c r="G20" s="660">
        <f>+C20+D20-E20+F20</f>
        <v>0</v>
      </c>
      <c r="H20" s="660">
        <f t="shared" si="4"/>
        <v>0</v>
      </c>
      <c r="I20" s="660">
        <f t="shared" si="4"/>
        <v>0</v>
      </c>
      <c r="J20" s="423" t="str">
        <f>IF(G19&lt;&gt;'ETCA-I-08'!F39,"ERROR!!!! NO CONCUERDA CON LO REPORTADO EN EL ESTADO ANALITICO DE LA DEUDA Y OTROS PASIVOS","")</f>
        <v/>
      </c>
    </row>
    <row r="21" spans="1:10">
      <c r="A21" s="1218" t="s">
        <v>342</v>
      </c>
      <c r="B21" s="1219"/>
      <c r="C21" s="684">
        <v>0</v>
      </c>
      <c r="D21" s="684">
        <v>0</v>
      </c>
      <c r="E21" s="684">
        <v>0</v>
      </c>
      <c r="F21" s="684">
        <v>0</v>
      </c>
      <c r="G21" s="660">
        <f>+C21+D21-E21+F21</f>
        <v>0</v>
      </c>
      <c r="H21" s="684">
        <v>0</v>
      </c>
      <c r="I21" s="684">
        <v>0</v>
      </c>
      <c r="J21" t="str">
        <f>IF(C19&lt;&gt;'ETCA-I-08'!E39,"ERROR!!!!! , NO CONCUERDA CON LO REPORTADO EN EL ESTADO ANALITICO DE LA DEUDA Y OTROS PASIVOS","")</f>
        <v/>
      </c>
    </row>
    <row r="22" spans="1:10">
      <c r="A22" s="1218" t="s">
        <v>343</v>
      </c>
      <c r="B22" s="1219"/>
      <c r="C22" s="684">
        <v>0</v>
      </c>
      <c r="D22" s="684">
        <v>0</v>
      </c>
      <c r="E22" s="684">
        <v>0</v>
      </c>
      <c r="F22" s="684">
        <v>0</v>
      </c>
      <c r="G22" s="660">
        <f>+C22+D22-E22+F22</f>
        <v>0</v>
      </c>
      <c r="H22" s="684">
        <v>0</v>
      </c>
      <c r="I22" s="684">
        <v>0</v>
      </c>
    </row>
    <row r="23" spans="1:10">
      <c r="A23" s="1218" t="s">
        <v>344</v>
      </c>
      <c r="B23" s="1219"/>
      <c r="C23" s="684"/>
      <c r="D23" s="684"/>
      <c r="E23" s="684"/>
      <c r="F23" s="684"/>
      <c r="G23" s="660">
        <f>+C23+D23-E23+F23</f>
        <v>0</v>
      </c>
      <c r="H23" s="684"/>
      <c r="I23" s="684"/>
    </row>
    <row r="24" spans="1:10" ht="16.5" customHeight="1">
      <c r="A24" s="1199" t="s">
        <v>345</v>
      </c>
      <c r="B24" s="1200"/>
      <c r="C24" s="660">
        <f>SUM(C25:C27)</f>
        <v>0</v>
      </c>
      <c r="D24" s="660">
        <f t="shared" ref="D24:I24" si="5">SUM(D25:D27)</f>
        <v>0</v>
      </c>
      <c r="E24" s="660">
        <f t="shared" si="5"/>
        <v>0</v>
      </c>
      <c r="F24" s="660">
        <f t="shared" si="5"/>
        <v>0</v>
      </c>
      <c r="G24" s="660">
        <f t="shared" si="5"/>
        <v>0</v>
      </c>
      <c r="H24" s="660">
        <f t="shared" si="5"/>
        <v>0</v>
      </c>
      <c r="I24" s="660">
        <f t="shared" si="5"/>
        <v>0</v>
      </c>
    </row>
    <row r="25" spans="1:10">
      <c r="A25" s="1218" t="s">
        <v>346</v>
      </c>
      <c r="B25" s="1219"/>
      <c r="C25" s="684">
        <v>0</v>
      </c>
      <c r="D25" s="684">
        <v>0</v>
      </c>
      <c r="E25" s="684">
        <v>0</v>
      </c>
      <c r="F25" s="684">
        <v>0</v>
      </c>
      <c r="G25" s="660">
        <f>+C25+D25-E25+F25</f>
        <v>0</v>
      </c>
      <c r="H25" s="684">
        <v>0</v>
      </c>
      <c r="I25" s="684">
        <v>0</v>
      </c>
    </row>
    <row r="26" spans="1:10">
      <c r="A26" s="1218" t="s">
        <v>347</v>
      </c>
      <c r="B26" s="1219"/>
      <c r="C26" s="684">
        <v>0</v>
      </c>
      <c r="D26" s="684">
        <v>0</v>
      </c>
      <c r="E26" s="684">
        <v>0</v>
      </c>
      <c r="F26" s="684">
        <v>0</v>
      </c>
      <c r="G26" s="660">
        <f>+C26+D26-E26+F26</f>
        <v>0</v>
      </c>
      <c r="H26" s="684">
        <v>0</v>
      </c>
      <c r="I26" s="684">
        <v>0</v>
      </c>
    </row>
    <row r="27" spans="1:10">
      <c r="A27" s="1218" t="s">
        <v>348</v>
      </c>
      <c r="B27" s="1219"/>
      <c r="C27" s="684">
        <v>0</v>
      </c>
      <c r="D27" s="684">
        <v>0</v>
      </c>
      <c r="E27" s="684">
        <v>0</v>
      </c>
      <c r="F27" s="684">
        <v>0</v>
      </c>
      <c r="G27" s="660">
        <f>+C27+D27-E27+F27</f>
        <v>0</v>
      </c>
      <c r="H27" s="684">
        <v>0</v>
      </c>
      <c r="I27" s="684">
        <v>0</v>
      </c>
    </row>
    <row r="28" spans="1:10" ht="7.5" customHeight="1" thickBot="1">
      <c r="A28" s="1220"/>
      <c r="B28" s="1221"/>
      <c r="C28" s="663"/>
      <c r="D28" s="663"/>
      <c r="E28" s="663"/>
      <c r="F28" s="663"/>
      <c r="G28" s="663"/>
      <c r="H28" s="663"/>
      <c r="I28" s="663"/>
    </row>
    <row r="29" spans="1:10" ht="3.75" customHeight="1"/>
    <row r="30" spans="1:10" ht="33" customHeight="1">
      <c r="B30" s="626">
        <v>1</v>
      </c>
      <c r="C30" s="1211" t="s">
        <v>349</v>
      </c>
      <c r="D30" s="1211"/>
      <c r="E30" s="1211"/>
      <c r="F30" s="1211"/>
      <c r="G30" s="1211"/>
      <c r="H30" s="1211"/>
      <c r="I30" s="1211"/>
    </row>
    <row r="31" spans="1:10" ht="18.75" customHeight="1">
      <c r="B31" s="626">
        <v>2</v>
      </c>
      <c r="C31" s="1211" t="s">
        <v>350</v>
      </c>
      <c r="D31" s="1211"/>
      <c r="E31" s="1211"/>
      <c r="F31" s="1211"/>
      <c r="G31" s="1211"/>
      <c r="H31" s="1211"/>
      <c r="I31" s="1211"/>
    </row>
    <row r="32" spans="1:10" ht="3.75" customHeight="1" thickBot="1"/>
    <row r="33" spans="2:7">
      <c r="B33" s="1212" t="s">
        <v>351</v>
      </c>
      <c r="C33" s="621" t="s">
        <v>352</v>
      </c>
      <c r="D33" s="621" t="s">
        <v>353</v>
      </c>
      <c r="E33" s="621" t="s">
        <v>354</v>
      </c>
      <c r="F33" s="1215" t="s">
        <v>355</v>
      </c>
      <c r="G33" s="621" t="s">
        <v>356</v>
      </c>
    </row>
    <row r="34" spans="2:7">
      <c r="B34" s="1213"/>
      <c r="C34" s="611" t="s">
        <v>357</v>
      </c>
      <c r="D34" s="611" t="s">
        <v>358</v>
      </c>
      <c r="E34" s="611" t="s">
        <v>359</v>
      </c>
      <c r="F34" s="1216"/>
      <c r="G34" s="611" t="s">
        <v>360</v>
      </c>
    </row>
    <row r="35" spans="2:7" ht="15.75" thickBot="1">
      <c r="B35" s="1214"/>
      <c r="C35" s="622"/>
      <c r="D35" s="612" t="s">
        <v>361</v>
      </c>
      <c r="E35" s="622"/>
      <c r="F35" s="1217"/>
      <c r="G35" s="622"/>
    </row>
    <row r="36" spans="2:7" ht="18">
      <c r="B36" s="623" t="s">
        <v>362</v>
      </c>
      <c r="C36" s="613"/>
      <c r="D36" s="613"/>
      <c r="E36" s="613"/>
      <c r="F36" s="613"/>
      <c r="G36" s="613"/>
    </row>
    <row r="37" spans="2:7">
      <c r="B37" s="624" t="s">
        <v>363</v>
      </c>
      <c r="C37" s="661">
        <v>45000000</v>
      </c>
      <c r="D37" s="661">
        <v>120</v>
      </c>
      <c r="E37" s="661" t="s">
        <v>1081</v>
      </c>
      <c r="F37" s="661">
        <v>1610200</v>
      </c>
      <c r="G37" s="887">
        <v>7.9603000000000002</v>
      </c>
    </row>
    <row r="38" spans="2:7">
      <c r="B38" s="624" t="s">
        <v>364</v>
      </c>
      <c r="C38" s="661">
        <v>45000000</v>
      </c>
      <c r="D38" s="661">
        <v>120</v>
      </c>
      <c r="E38" s="661" t="s">
        <v>1081</v>
      </c>
      <c r="F38" s="661">
        <v>1610200</v>
      </c>
      <c r="G38" s="887">
        <v>7.9603000000000002</v>
      </c>
    </row>
    <row r="39" spans="2:7" ht="15.75" thickBot="1">
      <c r="B39" s="625" t="s">
        <v>365</v>
      </c>
      <c r="C39" s="662"/>
      <c r="D39" s="662"/>
      <c r="E39" s="662"/>
      <c r="F39" s="662"/>
      <c r="G39" s="662"/>
    </row>
  </sheetData>
  <sheetProtection formatColumns="0" formatRows="0" insertHyperlinks="0"/>
  <mergeCells count="30">
    <mergeCell ref="A20:B20"/>
    <mergeCell ref="A21:B21"/>
    <mergeCell ref="A22:B22"/>
    <mergeCell ref="A23:B23"/>
    <mergeCell ref="A19:B19"/>
    <mergeCell ref="C31:I31"/>
    <mergeCell ref="C30:I30"/>
    <mergeCell ref="B33:B35"/>
    <mergeCell ref="F33:F35"/>
    <mergeCell ref="A24:B24"/>
    <mergeCell ref="A25:B25"/>
    <mergeCell ref="A26:B26"/>
    <mergeCell ref="A27:B27"/>
    <mergeCell ref="A28:B28"/>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dimension ref="A1:K21"/>
  <sheetViews>
    <sheetView view="pageBreakPreview" zoomScaleSheetLayoutView="100" workbookViewId="0">
      <selection activeCell="J10" sqref="J10"/>
    </sheetView>
  </sheetViews>
  <sheetFormatPr baseColWidth="10" defaultColWidth="11.42578125" defaultRowHeight="15"/>
  <cols>
    <col min="1" max="1" width="23.5703125" customWidth="1"/>
  </cols>
  <sheetData>
    <row r="1" spans="1:11" ht="15.75">
      <c r="A1" s="1156" t="s">
        <v>23</v>
      </c>
      <c r="B1" s="1156"/>
      <c r="C1" s="1156"/>
      <c r="D1" s="1156"/>
      <c r="E1" s="1156"/>
      <c r="F1" s="1156"/>
      <c r="G1" s="1156"/>
      <c r="H1" s="1156"/>
      <c r="I1" s="1156"/>
      <c r="J1" s="1156"/>
      <c r="K1" s="1156"/>
    </row>
    <row r="2" spans="1:11" ht="15.75" customHeight="1">
      <c r="A2" s="1157" t="s">
        <v>366</v>
      </c>
      <c r="B2" s="1157"/>
      <c r="C2" s="1157"/>
      <c r="D2" s="1157"/>
      <c r="E2" s="1157"/>
      <c r="F2" s="1157"/>
      <c r="G2" s="1157"/>
      <c r="H2" s="1157"/>
      <c r="I2" s="1157"/>
      <c r="J2" s="1157"/>
      <c r="K2" s="1157"/>
    </row>
    <row r="3" spans="1:11" ht="16.5" customHeight="1">
      <c r="A3" s="1157" t="str">
        <f>'ETCA-I-01'!A3:G3</f>
        <v>TELEVISORA DE HERMOSILLO, S.A. DE C.V.</v>
      </c>
      <c r="B3" s="1157"/>
      <c r="C3" s="1157"/>
      <c r="D3" s="1157"/>
      <c r="E3" s="1157"/>
      <c r="F3" s="1157"/>
      <c r="G3" s="1157"/>
      <c r="H3" s="1157"/>
      <c r="I3" s="1157"/>
      <c r="J3" s="1157"/>
      <c r="K3" s="1157"/>
    </row>
    <row r="4" spans="1:11" ht="15.75" customHeight="1">
      <c r="A4" s="1201" t="str">
        <f>'ETCA-I-09'!A4:I4</f>
        <v>Del 01 de Enero al 31 de Marzo de 2019</v>
      </c>
      <c r="B4" s="1201"/>
      <c r="C4" s="1201"/>
      <c r="D4" s="1201"/>
      <c r="E4" s="1201"/>
      <c r="F4" s="1201"/>
      <c r="G4" s="1201"/>
      <c r="H4" s="1201"/>
      <c r="I4" s="1201"/>
      <c r="J4" s="1201"/>
      <c r="K4" s="1201"/>
    </row>
    <row r="5" spans="1:11" ht="15.75" thickBot="1">
      <c r="A5" s="1202" t="s">
        <v>87</v>
      </c>
      <c r="B5" s="1202"/>
      <c r="C5" s="1202"/>
      <c r="D5" s="1202"/>
      <c r="E5" s="1202"/>
      <c r="F5" s="1202"/>
      <c r="G5" s="1202"/>
      <c r="H5" s="1202"/>
      <c r="I5" s="1202"/>
      <c r="J5" s="1202"/>
      <c r="K5" s="1202"/>
    </row>
    <row r="6" spans="1:11" ht="115.5" thickBot="1">
      <c r="A6" s="615" t="s">
        <v>367</v>
      </c>
      <c r="B6" s="616" t="s">
        <v>368</v>
      </c>
      <c r="C6" s="616" t="s">
        <v>369</v>
      </c>
      <c r="D6" s="616" t="s">
        <v>370</v>
      </c>
      <c r="E6" s="616" t="s">
        <v>371</v>
      </c>
      <c r="F6" s="616" t="s">
        <v>372</v>
      </c>
      <c r="G6" s="616" t="s">
        <v>373</v>
      </c>
      <c r="H6" s="616" t="s">
        <v>374</v>
      </c>
      <c r="I6" s="842" t="s">
        <v>1065</v>
      </c>
      <c r="J6" s="842" t="s">
        <v>1066</v>
      </c>
      <c r="K6" s="842" t="s">
        <v>1067</v>
      </c>
    </row>
    <row r="7" spans="1:11">
      <c r="A7" s="608"/>
      <c r="B7" s="610"/>
      <c r="C7" s="610"/>
      <c r="D7" s="610"/>
      <c r="E7" s="610"/>
      <c r="F7" s="610"/>
      <c r="G7" s="610"/>
      <c r="H7" s="610"/>
      <c r="I7" s="610"/>
      <c r="J7" s="610"/>
      <c r="K7" s="610"/>
    </row>
    <row r="8" spans="1:11" ht="25.5">
      <c r="A8" s="617" t="s">
        <v>375</v>
      </c>
      <c r="B8" s="664">
        <f t="shared" ref="B8:J8" si="0">B9+B10+B11+B12</f>
        <v>0</v>
      </c>
      <c r="C8" s="664">
        <f t="shared" si="0"/>
        <v>0</v>
      </c>
      <c r="D8" s="664">
        <f t="shared" si="0"/>
        <v>0</v>
      </c>
      <c r="E8" s="664">
        <f t="shared" si="0"/>
        <v>0</v>
      </c>
      <c r="F8" s="664">
        <f t="shared" si="0"/>
        <v>0</v>
      </c>
      <c r="G8" s="664">
        <f t="shared" si="0"/>
        <v>0</v>
      </c>
      <c r="H8" s="664">
        <f t="shared" si="0"/>
        <v>0</v>
      </c>
      <c r="I8" s="664">
        <f t="shared" si="0"/>
        <v>0</v>
      </c>
      <c r="J8" s="664">
        <f t="shared" si="0"/>
        <v>0</v>
      </c>
      <c r="K8" s="664">
        <f>E8-J8</f>
        <v>0</v>
      </c>
    </row>
    <row r="9" spans="1:11">
      <c r="A9" s="618" t="s">
        <v>376</v>
      </c>
      <c r="B9" s="675">
        <v>0</v>
      </c>
      <c r="C9" s="675">
        <v>0</v>
      </c>
      <c r="D9" s="675">
        <v>0</v>
      </c>
      <c r="E9" s="675">
        <v>0</v>
      </c>
      <c r="F9" s="675">
        <v>0</v>
      </c>
      <c r="G9" s="675">
        <v>0</v>
      </c>
      <c r="H9" s="675">
        <v>0</v>
      </c>
      <c r="I9" s="675">
        <v>0</v>
      </c>
      <c r="J9" s="675">
        <v>0</v>
      </c>
      <c r="K9" s="664">
        <f>E9-J9</f>
        <v>0</v>
      </c>
    </row>
    <row r="10" spans="1:11">
      <c r="A10" s="618" t="s">
        <v>377</v>
      </c>
      <c r="B10" s="675">
        <v>0</v>
      </c>
      <c r="C10" s="675"/>
      <c r="D10" s="675"/>
      <c r="E10" s="675">
        <v>0</v>
      </c>
      <c r="F10" s="675"/>
      <c r="G10" s="675"/>
      <c r="H10" s="675"/>
      <c r="I10" s="675"/>
      <c r="J10" s="675">
        <v>0</v>
      </c>
      <c r="K10" s="664">
        <f>E10-J10</f>
        <v>0</v>
      </c>
    </row>
    <row r="11" spans="1:11">
      <c r="A11" s="618" t="s">
        <v>378</v>
      </c>
      <c r="B11" s="675">
        <v>0</v>
      </c>
      <c r="C11" s="675">
        <v>0</v>
      </c>
      <c r="D11" s="675">
        <v>0</v>
      </c>
      <c r="E11" s="675">
        <v>0</v>
      </c>
      <c r="F11" s="675">
        <v>0</v>
      </c>
      <c r="G11" s="675">
        <v>0</v>
      </c>
      <c r="H11" s="675">
        <v>0</v>
      </c>
      <c r="I11" s="675">
        <v>0</v>
      </c>
      <c r="J11" s="675">
        <v>0</v>
      </c>
      <c r="K11" s="664">
        <f>E11-J11</f>
        <v>0</v>
      </c>
    </row>
    <row r="12" spans="1:11">
      <c r="A12" s="618" t="s">
        <v>379</v>
      </c>
      <c r="B12" s="675">
        <v>0</v>
      </c>
      <c r="C12" s="675"/>
      <c r="D12" s="675"/>
      <c r="E12" s="675">
        <v>0</v>
      </c>
      <c r="F12" s="675"/>
      <c r="G12" s="675"/>
      <c r="H12" s="675"/>
      <c r="I12" s="675"/>
      <c r="J12" s="675">
        <v>0</v>
      </c>
      <c r="K12" s="664">
        <f>E12-J12</f>
        <v>0</v>
      </c>
    </row>
    <row r="13" spans="1:11">
      <c r="A13" s="609"/>
      <c r="B13" s="664"/>
      <c r="C13" s="664"/>
      <c r="D13" s="664"/>
      <c r="E13" s="664"/>
      <c r="F13" s="664"/>
      <c r="G13" s="664"/>
      <c r="H13" s="664"/>
      <c r="I13" s="664"/>
      <c r="J13" s="664"/>
      <c r="K13" s="664"/>
    </row>
    <row r="14" spans="1:11" ht="25.5">
      <c r="A14" s="617" t="s">
        <v>380</v>
      </c>
      <c r="B14" s="664">
        <f t="shared" ref="B14:J14" si="1">B15+B16+B17+B18</f>
        <v>0</v>
      </c>
      <c r="C14" s="664">
        <f t="shared" si="1"/>
        <v>0</v>
      </c>
      <c r="D14" s="664">
        <f t="shared" si="1"/>
        <v>0</v>
      </c>
      <c r="E14" s="664">
        <f t="shared" si="1"/>
        <v>0</v>
      </c>
      <c r="F14" s="664">
        <f t="shared" si="1"/>
        <v>0</v>
      </c>
      <c r="G14" s="664">
        <f t="shared" si="1"/>
        <v>0</v>
      </c>
      <c r="H14" s="664">
        <f t="shared" si="1"/>
        <v>0</v>
      </c>
      <c r="I14" s="664">
        <f t="shared" si="1"/>
        <v>0</v>
      </c>
      <c r="J14" s="664">
        <f t="shared" si="1"/>
        <v>0</v>
      </c>
      <c r="K14" s="664">
        <f>E14-J14</f>
        <v>0</v>
      </c>
    </row>
    <row r="15" spans="1:11">
      <c r="A15" s="618" t="s">
        <v>381</v>
      </c>
      <c r="B15" s="675">
        <v>0</v>
      </c>
      <c r="C15" s="675"/>
      <c r="D15" s="675"/>
      <c r="E15" s="675">
        <v>0</v>
      </c>
      <c r="F15" s="675"/>
      <c r="G15" s="675"/>
      <c r="H15" s="675"/>
      <c r="I15" s="675"/>
      <c r="J15" s="675"/>
      <c r="K15" s="664">
        <f>E15-J15</f>
        <v>0</v>
      </c>
    </row>
    <row r="16" spans="1:11">
      <c r="A16" s="618" t="s">
        <v>382</v>
      </c>
      <c r="B16" s="675">
        <v>0</v>
      </c>
      <c r="C16" s="675"/>
      <c r="D16" s="675">
        <v>0</v>
      </c>
      <c r="E16" s="675">
        <v>0</v>
      </c>
      <c r="F16" s="675">
        <v>0</v>
      </c>
      <c r="G16" s="675">
        <v>0</v>
      </c>
      <c r="H16" s="675">
        <v>0</v>
      </c>
      <c r="I16" s="675">
        <v>0</v>
      </c>
      <c r="J16" s="675">
        <v>0</v>
      </c>
      <c r="K16" s="664">
        <f>E16-J16</f>
        <v>0</v>
      </c>
    </row>
    <row r="17" spans="1:11">
      <c r="A17" s="618" t="s">
        <v>383</v>
      </c>
      <c r="B17" s="675">
        <v>0</v>
      </c>
      <c r="C17" s="675">
        <v>0</v>
      </c>
      <c r="D17" s="675"/>
      <c r="E17" s="675">
        <v>0</v>
      </c>
      <c r="F17" s="675"/>
      <c r="G17" s="675"/>
      <c r="H17" s="675"/>
      <c r="I17" s="675"/>
      <c r="J17" s="675"/>
      <c r="K17" s="664">
        <f>E17-J17</f>
        <v>0</v>
      </c>
    </row>
    <row r="18" spans="1:11">
      <c r="A18" s="618" t="s">
        <v>384</v>
      </c>
      <c r="B18" s="675">
        <v>0</v>
      </c>
      <c r="C18" s="675"/>
      <c r="D18" s="675"/>
      <c r="E18" s="675">
        <v>0</v>
      </c>
      <c r="F18" s="675"/>
      <c r="G18" s="675"/>
      <c r="H18" s="675"/>
      <c r="I18" s="675"/>
      <c r="J18" s="675"/>
      <c r="K18" s="664">
        <f>E18-J18</f>
        <v>0</v>
      </c>
    </row>
    <row r="19" spans="1:11">
      <c r="A19" s="609"/>
      <c r="B19" s="664">
        <v>0</v>
      </c>
      <c r="C19" s="664"/>
      <c r="D19" s="664"/>
      <c r="E19" s="664"/>
      <c r="F19" s="664"/>
      <c r="G19" s="664"/>
      <c r="H19" s="664"/>
      <c r="I19" s="664"/>
      <c r="J19" s="664"/>
      <c r="K19" s="676"/>
    </row>
    <row r="20" spans="1:11" ht="38.25">
      <c r="A20" s="617" t="s">
        <v>385</v>
      </c>
      <c r="B20" s="664">
        <f>B8+B14</f>
        <v>0</v>
      </c>
      <c r="C20" s="664">
        <f t="shared" ref="C20:J20" si="2">C8+C14</f>
        <v>0</v>
      </c>
      <c r="D20" s="664">
        <f t="shared" si="2"/>
        <v>0</v>
      </c>
      <c r="E20" s="664">
        <f t="shared" si="2"/>
        <v>0</v>
      </c>
      <c r="F20" s="664">
        <f t="shared" si="2"/>
        <v>0</v>
      </c>
      <c r="G20" s="664">
        <f t="shared" si="2"/>
        <v>0</v>
      </c>
      <c r="H20" s="664">
        <f t="shared" si="2"/>
        <v>0</v>
      </c>
      <c r="I20" s="664">
        <f t="shared" si="2"/>
        <v>0</v>
      </c>
      <c r="J20" s="664">
        <f t="shared" si="2"/>
        <v>0</v>
      </c>
      <c r="K20" s="664">
        <f>E20-J20</f>
        <v>0</v>
      </c>
    </row>
    <row r="21" spans="1:11" ht="15.75" thickBot="1">
      <c r="A21" s="619"/>
      <c r="B21" s="620"/>
      <c r="C21" s="620"/>
      <c r="D21" s="620"/>
      <c r="E21" s="620"/>
      <c r="F21" s="620"/>
      <c r="G21" s="620"/>
      <c r="H21" s="620"/>
      <c r="I21" s="620"/>
      <c r="J21" s="620"/>
      <c r="K21" s="620"/>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sheetPr codeName="Hoja6"/>
  <dimension ref="A1:I52"/>
  <sheetViews>
    <sheetView view="pageBreakPreview" topLeftCell="A10" zoomScale="90" zoomScaleSheetLayoutView="90" workbookViewId="0">
      <selection activeCell="H37" sqref="H37"/>
    </sheetView>
  </sheetViews>
  <sheetFormatPr baseColWidth="10" defaultColWidth="11.28515625" defaultRowHeight="16.5"/>
  <cols>
    <col min="1" max="1" width="18.85546875" style="3" customWidth="1"/>
    <col min="2" max="7" width="11.28515625" style="3"/>
    <col min="8" max="8" width="12.140625" style="3" customWidth="1"/>
    <col min="9" max="9" width="14.28515625" style="3" customWidth="1"/>
    <col min="10" max="16384" width="11.28515625" style="3"/>
  </cols>
  <sheetData>
    <row r="1" spans="1:9">
      <c r="A1" s="1230" t="s">
        <v>23</v>
      </c>
      <c r="B1" s="1230"/>
      <c r="C1" s="1230"/>
      <c r="D1" s="1230"/>
      <c r="E1" s="1230"/>
      <c r="F1" s="1230"/>
      <c r="G1" s="1230"/>
      <c r="H1" s="1230"/>
      <c r="I1" s="1230"/>
    </row>
    <row r="2" spans="1:9">
      <c r="A2" s="1232" t="s">
        <v>8</v>
      </c>
      <c r="B2" s="1232"/>
      <c r="C2" s="1232"/>
      <c r="D2" s="1232"/>
      <c r="E2" s="1232"/>
      <c r="F2" s="1232"/>
      <c r="G2" s="1232"/>
      <c r="H2" s="1232"/>
      <c r="I2" s="1232"/>
    </row>
    <row r="3" spans="1:9">
      <c r="A3" s="1231" t="str">
        <f>'ETCA-I-01'!A3:G3</f>
        <v>TELEVISORA DE HERMOSILLO, S.A. DE C.V.</v>
      </c>
      <c r="B3" s="1231"/>
      <c r="C3" s="1231"/>
      <c r="D3" s="1231"/>
      <c r="E3" s="1231"/>
      <c r="F3" s="1231"/>
      <c r="G3" s="1231"/>
      <c r="H3" s="1231"/>
      <c r="I3" s="1231"/>
    </row>
    <row r="4" spans="1:9">
      <c r="A4" s="1231" t="str">
        <f>'ETCA-I-01'!A4:G4</f>
        <v>Al 31 de Marzo de 2019</v>
      </c>
      <c r="B4" s="1231"/>
      <c r="C4" s="1231"/>
      <c r="D4" s="1231"/>
      <c r="E4" s="1231"/>
      <c r="F4" s="1231"/>
      <c r="G4" s="1231"/>
      <c r="H4" s="1231"/>
      <c r="I4" s="1231"/>
    </row>
    <row r="5" spans="1:9" ht="18" customHeight="1" thickBot="1">
      <c r="A5" s="5"/>
      <c r="B5" s="1233" t="s">
        <v>386</v>
      </c>
      <c r="C5" s="1233"/>
      <c r="D5" s="1233"/>
      <c r="E5" s="1233"/>
      <c r="F5" s="1233"/>
      <c r="G5" s="1233"/>
      <c r="H5" s="322"/>
      <c r="I5" s="5"/>
    </row>
    <row r="6" spans="1:9">
      <c r="A6" s="8"/>
      <c r="B6" s="9"/>
      <c r="C6" s="9"/>
      <c r="D6" s="9"/>
      <c r="E6" s="9"/>
      <c r="F6" s="9"/>
      <c r="G6" s="9"/>
      <c r="H6" s="9"/>
      <c r="I6" s="10"/>
    </row>
    <row r="7" spans="1:9">
      <c r="A7" s="11"/>
      <c r="B7" s="12"/>
      <c r="C7" s="12"/>
      <c r="D7" s="12"/>
      <c r="E7" s="12"/>
      <c r="F7" s="12"/>
      <c r="G7" s="12"/>
      <c r="H7" s="12"/>
      <c r="I7" s="13"/>
    </row>
    <row r="8" spans="1:9">
      <c r="A8" s="14" t="s">
        <v>387</v>
      </c>
      <c r="B8" s="1223" t="s">
        <v>1082</v>
      </c>
      <c r="C8" s="1223"/>
      <c r="D8" s="1223"/>
      <c r="E8" s="1223"/>
      <c r="F8" s="1223"/>
      <c r="G8" s="1223"/>
      <c r="H8" s="1223"/>
      <c r="I8" s="13"/>
    </row>
    <row r="9" spans="1:9">
      <c r="A9" s="14"/>
      <c r="B9" s="12"/>
      <c r="C9" s="12"/>
      <c r="D9" s="12"/>
      <c r="E9" s="12"/>
      <c r="F9" s="12"/>
      <c r="G9" s="12"/>
      <c r="H9" s="12"/>
      <c r="I9" s="13"/>
    </row>
    <row r="10" spans="1:9">
      <c r="A10" s="14"/>
      <c r="B10" s="12"/>
      <c r="C10" s="12"/>
      <c r="D10" s="12"/>
      <c r="E10" s="12"/>
      <c r="F10" s="12"/>
      <c r="G10" s="12"/>
      <c r="H10" s="12"/>
      <c r="I10" s="13"/>
    </row>
    <row r="11" spans="1:9">
      <c r="A11" s="14"/>
      <c r="B11" s="12"/>
      <c r="C11" s="12"/>
      <c r="D11" s="12"/>
      <c r="E11" s="12"/>
      <c r="F11" s="12"/>
      <c r="G11" s="12"/>
      <c r="H11" s="12"/>
      <c r="I11" s="13"/>
    </row>
    <row r="12" spans="1:9">
      <c r="A12" s="14"/>
      <c r="B12" s="12"/>
      <c r="C12" s="12"/>
      <c r="D12" s="12"/>
      <c r="E12" s="12"/>
      <c r="F12" s="12"/>
      <c r="G12" s="12"/>
      <c r="H12" s="12"/>
      <c r="I12" s="13"/>
    </row>
    <row r="13" spans="1:9" ht="15.75" customHeight="1">
      <c r="A13" s="11"/>
      <c r="B13" s="12"/>
      <c r="C13" s="15"/>
      <c r="D13" s="15"/>
      <c r="E13" s="15"/>
      <c r="F13" s="15"/>
      <c r="G13" s="15"/>
      <c r="H13" s="15"/>
      <c r="I13" s="13"/>
    </row>
    <row r="14" spans="1:9" ht="15" customHeight="1" thickBot="1">
      <c r="A14" s="16"/>
      <c r="B14" s="1"/>
      <c r="C14" s="17"/>
      <c r="D14" s="17"/>
      <c r="E14" s="17"/>
      <c r="F14" s="17"/>
      <c r="G14" s="17"/>
      <c r="H14" s="17"/>
      <c r="I14" s="2"/>
    </row>
    <row r="15" spans="1:9" ht="15" customHeight="1" thickBot="1">
      <c r="A15" s="11"/>
      <c r="B15" s="12"/>
      <c r="C15" s="15"/>
      <c r="D15" s="15"/>
      <c r="E15" s="15"/>
      <c r="F15" s="15"/>
      <c r="G15" s="15"/>
      <c r="H15" s="15"/>
      <c r="I15" s="13"/>
    </row>
    <row r="16" spans="1:9" ht="15" customHeight="1">
      <c r="A16" s="11"/>
      <c r="B16" s="12"/>
      <c r="C16" s="1224"/>
      <c r="D16" s="1225"/>
      <c r="E16" s="1225"/>
      <c r="F16" s="1225"/>
      <c r="G16" s="1225"/>
      <c r="H16" s="1226"/>
      <c r="I16" s="13"/>
    </row>
    <row r="17" spans="1:9" ht="15" customHeight="1">
      <c r="A17" s="11"/>
      <c r="B17" s="12"/>
      <c r="C17" s="1227"/>
      <c r="D17" s="1228"/>
      <c r="E17" s="1228"/>
      <c r="F17" s="1228"/>
      <c r="G17" s="1228"/>
      <c r="H17" s="1229"/>
      <c r="I17" s="13"/>
    </row>
    <row r="18" spans="1:9" ht="15" customHeight="1">
      <c r="A18" s="11"/>
      <c r="B18" s="12"/>
      <c r="C18" s="1227"/>
      <c r="D18" s="1228"/>
      <c r="E18" s="1228"/>
      <c r="F18" s="1228"/>
      <c r="G18" s="1228"/>
      <c r="H18" s="1229"/>
      <c r="I18" s="13"/>
    </row>
    <row r="19" spans="1:9" ht="15" customHeight="1">
      <c r="A19" s="14" t="s">
        <v>388</v>
      </c>
      <c r="B19" s="12"/>
      <c r="C19" s="1227"/>
      <c r="D19" s="1228"/>
      <c r="E19" s="1228"/>
      <c r="F19" s="1228"/>
      <c r="G19" s="1228"/>
      <c r="H19" s="1229"/>
      <c r="I19" s="13"/>
    </row>
    <row r="20" spans="1:9" ht="15" customHeight="1">
      <c r="A20" s="11"/>
      <c r="B20" s="12"/>
      <c r="C20" s="1227"/>
      <c r="D20" s="1228"/>
      <c r="E20" s="1228"/>
      <c r="F20" s="1228"/>
      <c r="G20" s="1228"/>
      <c r="H20" s="1229"/>
      <c r="I20" s="13"/>
    </row>
    <row r="21" spans="1:9" ht="15" customHeight="1">
      <c r="A21" s="11"/>
      <c r="B21" s="12"/>
      <c r="C21" s="1227"/>
      <c r="D21" s="1228"/>
      <c r="E21" s="1228"/>
      <c r="F21" s="1228"/>
      <c r="G21" s="1228"/>
      <c r="H21" s="1229"/>
      <c r="I21" s="13"/>
    </row>
    <row r="22" spans="1:9" ht="15" customHeight="1">
      <c r="A22" s="11"/>
      <c r="B22" s="12"/>
      <c r="C22" s="1227"/>
      <c r="D22" s="1228"/>
      <c r="E22" s="1228"/>
      <c r="F22" s="1228"/>
      <c r="G22" s="1228"/>
      <c r="H22" s="1229"/>
      <c r="I22" s="13"/>
    </row>
    <row r="23" spans="1:9" ht="15" customHeight="1">
      <c r="A23" s="11"/>
      <c r="B23" s="12"/>
      <c r="C23" s="1227"/>
      <c r="D23" s="1228"/>
      <c r="E23" s="1228"/>
      <c r="F23" s="1228"/>
      <c r="G23" s="1228"/>
      <c r="H23" s="1229"/>
      <c r="I23" s="13"/>
    </row>
    <row r="24" spans="1:9" ht="15" customHeight="1">
      <c r="A24" s="11"/>
      <c r="B24" s="12"/>
      <c r="C24" s="1227"/>
      <c r="D24" s="1228"/>
      <c r="E24" s="1228"/>
      <c r="F24" s="1228"/>
      <c r="G24" s="1228"/>
      <c r="H24" s="1229"/>
      <c r="I24" s="13"/>
    </row>
    <row r="25" spans="1:9" ht="15" customHeight="1">
      <c r="A25" s="11"/>
      <c r="B25" s="12"/>
      <c r="C25" s="1227"/>
      <c r="D25" s="1228"/>
      <c r="E25" s="1228"/>
      <c r="F25" s="1228"/>
      <c r="G25" s="1228"/>
      <c r="H25" s="1229"/>
      <c r="I25" s="13"/>
    </row>
    <row r="26" spans="1:9" ht="15" customHeight="1">
      <c r="A26" s="11"/>
      <c r="B26" s="12"/>
      <c r="C26" s="1227"/>
      <c r="D26" s="1228"/>
      <c r="E26" s="1228"/>
      <c r="F26" s="1228"/>
      <c r="G26" s="1228"/>
      <c r="H26" s="1229"/>
      <c r="I26" s="13"/>
    </row>
    <row r="27" spans="1:9" ht="14.25" customHeight="1">
      <c r="A27" s="11"/>
      <c r="B27" s="12"/>
      <c r="C27" s="1227"/>
      <c r="D27" s="1228"/>
      <c r="E27" s="1228"/>
      <c r="F27" s="1228"/>
      <c r="G27" s="1228"/>
      <c r="H27" s="1229"/>
      <c r="I27" s="13"/>
    </row>
    <row r="28" spans="1:9" ht="15.75" customHeight="1">
      <c r="A28" s="11"/>
      <c r="B28" s="12"/>
      <c r="C28" s="1227"/>
      <c r="D28" s="1228"/>
      <c r="E28" s="1228"/>
      <c r="F28" s="1228"/>
      <c r="G28" s="1228"/>
      <c r="H28" s="1229"/>
      <c r="I28" s="13"/>
    </row>
    <row r="29" spans="1:9">
      <c r="A29" s="11"/>
      <c r="B29" s="12"/>
      <c r="C29" s="1227"/>
      <c r="D29" s="1228"/>
      <c r="E29" s="1228"/>
      <c r="F29" s="1228"/>
      <c r="G29" s="1228"/>
      <c r="H29" s="1229"/>
      <c r="I29" s="13"/>
    </row>
    <row r="30" spans="1:9">
      <c r="A30" s="11"/>
      <c r="B30" s="12"/>
      <c r="C30" s="1227"/>
      <c r="D30" s="1228"/>
      <c r="E30" s="1228"/>
      <c r="F30" s="1228"/>
      <c r="G30" s="1228"/>
      <c r="H30" s="1229"/>
      <c r="I30" s="13"/>
    </row>
    <row r="31" spans="1:9">
      <c r="A31" s="11"/>
      <c r="B31" s="12"/>
      <c r="C31" s="886"/>
      <c r="D31" s="886"/>
      <c r="E31" s="886"/>
      <c r="F31" s="886"/>
      <c r="G31" s="886"/>
      <c r="H31" s="886"/>
      <c r="I31" s="13"/>
    </row>
    <row r="32" spans="1:9">
      <c r="A32" s="11"/>
      <c r="B32" s="1222" t="s">
        <v>1330</v>
      </c>
      <c r="C32" s="1222"/>
      <c r="D32" s="1222"/>
      <c r="E32" s="1222"/>
      <c r="F32" s="1222"/>
      <c r="G32" s="1222"/>
      <c r="H32" s="1222"/>
      <c r="I32" s="13"/>
    </row>
    <row r="33" spans="1:9" ht="17.25" thickBot="1">
      <c r="A33" s="16"/>
      <c r="B33" s="1"/>
      <c r="C33" s="1"/>
      <c r="D33" s="1"/>
      <c r="E33" s="1"/>
      <c r="F33" s="1"/>
      <c r="G33" s="1"/>
      <c r="H33" s="1"/>
      <c r="I33" s="2"/>
    </row>
    <row r="34" spans="1:9">
      <c r="A34" s="11"/>
      <c r="B34" s="12"/>
      <c r="C34" s="12"/>
      <c r="D34" s="12"/>
      <c r="E34" s="12"/>
      <c r="F34" s="12"/>
      <c r="G34" s="12"/>
      <c r="H34" s="12"/>
      <c r="I34" s="13"/>
    </row>
    <row r="35" spans="1:9">
      <c r="A35" s="14" t="s">
        <v>389</v>
      </c>
      <c r="B35" s="12"/>
      <c r="C35" s="12"/>
      <c r="D35" s="12"/>
      <c r="E35" s="12"/>
      <c r="F35" s="12"/>
      <c r="G35" s="12"/>
      <c r="H35" s="12"/>
      <c r="I35" s="13"/>
    </row>
    <row r="36" spans="1:9">
      <c r="A36" s="11"/>
      <c r="B36" s="1223" t="s">
        <v>1083</v>
      </c>
      <c r="C36" s="1223"/>
      <c r="D36" s="1223"/>
      <c r="E36" s="1223"/>
      <c r="F36" s="1223"/>
      <c r="G36" s="1223"/>
      <c r="H36" s="1223"/>
      <c r="I36" s="13"/>
    </row>
    <row r="37" spans="1:9">
      <c r="A37" s="11"/>
      <c r="B37" s="12"/>
      <c r="C37" s="12"/>
      <c r="D37" s="12"/>
      <c r="E37" s="12"/>
      <c r="F37" s="12"/>
      <c r="G37" s="12"/>
      <c r="H37" s="12"/>
      <c r="I37" s="13"/>
    </row>
    <row r="38" spans="1:9">
      <c r="A38" s="11"/>
      <c r="B38" s="12"/>
      <c r="C38" s="12"/>
      <c r="D38" s="12"/>
      <c r="E38" s="12"/>
      <c r="F38" s="12"/>
      <c r="G38" s="12"/>
      <c r="H38" s="12"/>
      <c r="I38" s="13"/>
    </row>
    <row r="39" spans="1:9">
      <c r="A39" s="11"/>
      <c r="B39" s="12"/>
      <c r="C39" s="12"/>
      <c r="D39" s="12"/>
      <c r="E39" s="12"/>
      <c r="F39" s="12"/>
      <c r="G39" s="12"/>
      <c r="H39" s="12"/>
      <c r="I39" s="13"/>
    </row>
    <row r="40" spans="1:9">
      <c r="A40" s="11"/>
      <c r="B40" s="12"/>
      <c r="C40" s="12"/>
      <c r="D40" s="12"/>
      <c r="E40" s="12"/>
      <c r="F40" s="12"/>
      <c r="G40" s="12"/>
      <c r="H40" s="12"/>
      <c r="I40" s="13"/>
    </row>
    <row r="41" spans="1:9">
      <c r="A41" s="11"/>
      <c r="B41" s="12"/>
      <c r="C41" s="12"/>
      <c r="D41" s="12"/>
      <c r="E41" s="12"/>
      <c r="F41" s="12"/>
      <c r="G41" s="12"/>
      <c r="H41" s="12"/>
      <c r="I41" s="13"/>
    </row>
    <row r="42" spans="1:9">
      <c r="A42" s="11"/>
      <c r="B42" s="12"/>
      <c r="C42" s="12"/>
      <c r="D42" s="12"/>
      <c r="E42" s="12"/>
      <c r="F42" s="12"/>
      <c r="G42" s="12"/>
      <c r="H42" s="12"/>
      <c r="I42" s="13"/>
    </row>
    <row r="43" spans="1:9" ht="17.25" thickBot="1">
      <c r="A43" s="16"/>
      <c r="B43" s="1"/>
      <c r="C43" s="1"/>
      <c r="D43" s="1"/>
      <c r="E43" s="1"/>
      <c r="F43" s="1"/>
      <c r="G43" s="1"/>
      <c r="H43" s="1"/>
      <c r="I43" s="2"/>
    </row>
    <row r="44" spans="1:9">
      <c r="A44" s="3" t="s">
        <v>254</v>
      </c>
    </row>
    <row r="50" spans="1:9">
      <c r="A50" s="12"/>
      <c r="B50" s="12"/>
      <c r="C50" s="12"/>
      <c r="D50" s="12"/>
      <c r="E50" s="12"/>
      <c r="F50" s="12"/>
      <c r="G50" s="12"/>
      <c r="H50" s="12"/>
      <c r="I50" s="12"/>
    </row>
    <row r="51" spans="1:9">
      <c r="A51" s="12"/>
      <c r="B51" s="12"/>
      <c r="C51" s="12"/>
      <c r="D51" s="12"/>
      <c r="E51" s="12"/>
      <c r="F51" s="12"/>
      <c r="G51" s="12"/>
      <c r="H51" s="12"/>
      <c r="I51" s="12"/>
    </row>
    <row r="52" spans="1:9">
      <c r="A52" s="12"/>
      <c r="B52" s="12"/>
      <c r="C52" s="12"/>
      <c r="D52" s="12"/>
      <c r="E52" s="12"/>
      <c r="F52" s="12"/>
      <c r="G52" s="12"/>
      <c r="H52" s="12"/>
      <c r="I52" s="12"/>
    </row>
  </sheetData>
  <mergeCells count="9">
    <mergeCell ref="B32:H32"/>
    <mergeCell ref="B8:H8"/>
    <mergeCell ref="B36:H36"/>
    <mergeCell ref="C16:H30"/>
    <mergeCell ref="A1:I1"/>
    <mergeCell ref="A3:I3"/>
    <mergeCell ref="A2:I2"/>
    <mergeCell ref="A4:I4"/>
    <mergeCell ref="B5:G5"/>
  </mergeCells>
  <pageMargins left="0.43307086614173229" right="0.31496062992125984" top="0.55118110236220474" bottom="0.74803149606299213" header="0.31496062992125984" footer="0.31496062992125984"/>
  <pageSetup scale="84" orientation="portrait" r:id="rId1"/>
  <drawing r:id="rId2"/>
</worksheet>
</file>

<file path=xl/worksheets/sheet13.xml><?xml version="1.0" encoding="utf-8"?>
<worksheet xmlns="http://schemas.openxmlformats.org/spreadsheetml/2006/main" xmlns:r="http://schemas.openxmlformats.org/officeDocument/2006/relationships">
  <sheetPr codeName="Hoja7"/>
  <dimension ref="A1:J50"/>
  <sheetViews>
    <sheetView view="pageBreakPreview" topLeftCell="A4" zoomScaleSheetLayoutView="100" workbookViewId="0">
      <selection activeCell="A3" sqref="A3:J3"/>
    </sheetView>
  </sheetViews>
  <sheetFormatPr baseColWidth="10" defaultColWidth="11.28515625" defaultRowHeight="16.5"/>
  <cols>
    <col min="1" max="1" width="3.7109375" style="3" customWidth="1"/>
    <col min="2" max="8" width="11.28515625" style="3"/>
    <col min="9" max="9" width="12.28515625" style="3" customWidth="1"/>
    <col min="10" max="16384" width="11.28515625" style="3"/>
  </cols>
  <sheetData>
    <row r="1" spans="1:10">
      <c r="A1" s="1230" t="s">
        <v>23</v>
      </c>
      <c r="B1" s="1230"/>
      <c r="C1" s="1230"/>
      <c r="D1" s="1230"/>
      <c r="E1" s="1230"/>
      <c r="F1" s="1230"/>
      <c r="G1" s="1230"/>
      <c r="H1" s="1230"/>
      <c r="I1" s="1230"/>
      <c r="J1" s="1230"/>
    </row>
    <row r="2" spans="1:10">
      <c r="A2" s="1232" t="s">
        <v>9</v>
      </c>
      <c r="B2" s="1232"/>
      <c r="C2" s="1232"/>
      <c r="D2" s="1232"/>
      <c r="E2" s="1232"/>
      <c r="F2" s="1232"/>
      <c r="G2" s="1232"/>
      <c r="H2" s="1232"/>
      <c r="I2" s="1232"/>
      <c r="J2" s="1232"/>
    </row>
    <row r="3" spans="1:10">
      <c r="A3" s="1231" t="str">
        <f>'ETCA-I-01'!A3:G3</f>
        <v>TELEVISORA DE HERMOSILLO, S.A. DE C.V.</v>
      </c>
      <c r="B3" s="1231"/>
      <c r="C3" s="1231"/>
      <c r="D3" s="1231"/>
      <c r="E3" s="1231"/>
      <c r="F3" s="1231"/>
      <c r="G3" s="1231"/>
      <c r="H3" s="1231"/>
      <c r="I3" s="1231"/>
      <c r="J3" s="1231"/>
    </row>
    <row r="4" spans="1:10">
      <c r="A4" s="1231" t="str">
        <f>'ETCA-I-01'!A4:G4</f>
        <v>Al 31 de Marzo de 2019</v>
      </c>
      <c r="B4" s="1231"/>
      <c r="C4" s="1231"/>
      <c r="D4" s="1231"/>
      <c r="E4" s="1231"/>
      <c r="F4" s="1231"/>
      <c r="G4" s="1231"/>
      <c r="H4" s="1231"/>
      <c r="I4" s="1231"/>
      <c r="J4" s="1231"/>
    </row>
    <row r="5" spans="1:10" ht="18" customHeight="1" thickBot="1">
      <c r="A5" s="1243" t="s">
        <v>390</v>
      </c>
      <c r="B5" s="1243"/>
      <c r="C5" s="1243"/>
      <c r="D5" s="1243"/>
      <c r="E5" s="1243"/>
      <c r="F5" s="1243"/>
      <c r="G5" s="1243"/>
      <c r="H5" s="1243"/>
      <c r="I5" s="4"/>
    </row>
    <row r="6" spans="1:10">
      <c r="A6" s="8"/>
      <c r="B6" s="9"/>
      <c r="C6" s="9"/>
      <c r="D6" s="9"/>
      <c r="E6" s="9"/>
      <c r="F6" s="9"/>
      <c r="G6" s="9"/>
      <c r="H6" s="9"/>
      <c r="I6" s="9"/>
      <c r="J6" s="10"/>
    </row>
    <row r="7" spans="1:10">
      <c r="A7" s="11"/>
      <c r="B7" s="12"/>
      <c r="C7" s="12"/>
      <c r="D7" s="12"/>
      <c r="E7" s="12"/>
      <c r="F7" s="12"/>
      <c r="G7" s="12"/>
      <c r="H7" s="12"/>
      <c r="I7" s="12"/>
      <c r="J7" s="13"/>
    </row>
    <row r="8" spans="1:10">
      <c r="A8" s="11"/>
      <c r="B8" s="12"/>
      <c r="C8" s="12"/>
      <c r="D8" s="12"/>
      <c r="E8" s="12"/>
      <c r="F8" s="12"/>
      <c r="G8" s="12"/>
      <c r="H8" s="12"/>
      <c r="I8" s="12"/>
      <c r="J8" s="13"/>
    </row>
    <row r="9" spans="1:10" ht="6" customHeight="1">
      <c r="A9" s="11"/>
      <c r="B9" s="12"/>
      <c r="C9" s="12"/>
      <c r="D9" s="12"/>
      <c r="E9" s="12"/>
      <c r="F9" s="12"/>
      <c r="G9" s="12"/>
      <c r="H9" s="12"/>
      <c r="I9" s="12"/>
      <c r="J9" s="13"/>
    </row>
    <row r="10" spans="1:10" ht="9" customHeight="1" thickBot="1">
      <c r="A10" s="11"/>
      <c r="B10" s="12"/>
      <c r="C10" s="12"/>
      <c r="D10" s="12"/>
      <c r="E10" s="12"/>
      <c r="F10" s="12"/>
      <c r="G10" s="12"/>
      <c r="H10" s="12"/>
      <c r="I10" s="12"/>
      <c r="J10" s="13"/>
    </row>
    <row r="11" spans="1:10">
      <c r="A11" s="11"/>
      <c r="B11" s="12"/>
      <c r="C11" s="1234" t="s">
        <v>391</v>
      </c>
      <c r="D11" s="1235"/>
      <c r="E11" s="1235"/>
      <c r="F11" s="1235"/>
      <c r="G11" s="1235"/>
      <c r="H11" s="1236"/>
      <c r="I11" s="12"/>
      <c r="J11" s="13"/>
    </row>
    <row r="12" spans="1:10">
      <c r="A12" s="11"/>
      <c r="B12" s="12"/>
      <c r="C12" s="1237"/>
      <c r="D12" s="1238"/>
      <c r="E12" s="1238"/>
      <c r="F12" s="1238"/>
      <c r="G12" s="1238"/>
      <c r="H12" s="1239"/>
      <c r="I12" s="12"/>
      <c r="J12" s="13"/>
    </row>
    <row r="13" spans="1:10">
      <c r="A13" s="11"/>
      <c r="B13" s="12"/>
      <c r="C13" s="1237"/>
      <c r="D13" s="1238"/>
      <c r="E13" s="1238"/>
      <c r="F13" s="1238"/>
      <c r="G13" s="1238"/>
      <c r="H13" s="1239"/>
      <c r="I13" s="12"/>
      <c r="J13" s="13"/>
    </row>
    <row r="14" spans="1:10">
      <c r="A14" s="11"/>
      <c r="B14" s="12"/>
      <c r="C14" s="1237"/>
      <c r="D14" s="1238"/>
      <c r="E14" s="1238"/>
      <c r="F14" s="1238"/>
      <c r="G14" s="1238"/>
      <c r="H14" s="1239"/>
      <c r="I14" s="12"/>
      <c r="J14" s="13"/>
    </row>
    <row r="15" spans="1:10">
      <c r="A15" s="11"/>
      <c r="B15" s="12"/>
      <c r="C15" s="1237"/>
      <c r="D15" s="1238"/>
      <c r="E15" s="1238"/>
      <c r="F15" s="1238"/>
      <c r="G15" s="1238"/>
      <c r="H15" s="1239"/>
      <c r="I15" s="12"/>
      <c r="J15" s="13"/>
    </row>
    <row r="16" spans="1:10">
      <c r="A16" s="11"/>
      <c r="B16" s="12"/>
      <c r="C16" s="1237"/>
      <c r="D16" s="1238"/>
      <c r="E16" s="1238"/>
      <c r="F16" s="1238"/>
      <c r="G16" s="1238"/>
      <c r="H16" s="1239"/>
      <c r="I16" s="12"/>
      <c r="J16" s="13"/>
    </row>
    <row r="17" spans="1:10" ht="17.25" thickBot="1">
      <c r="A17" s="11"/>
      <c r="B17" s="12"/>
      <c r="C17" s="1240"/>
      <c r="D17" s="1241"/>
      <c r="E17" s="1241"/>
      <c r="F17" s="1241"/>
      <c r="G17" s="1241"/>
      <c r="H17" s="1242"/>
      <c r="I17" s="12"/>
      <c r="J17" s="13"/>
    </row>
    <row r="18" spans="1:10">
      <c r="A18" s="11"/>
      <c r="B18" s="12"/>
      <c r="C18" s="12"/>
      <c r="D18" s="12"/>
      <c r="E18" s="12"/>
      <c r="F18" s="12"/>
      <c r="G18" s="12"/>
      <c r="H18" s="12"/>
      <c r="I18" s="12"/>
      <c r="J18" s="13"/>
    </row>
    <row r="19" spans="1:10">
      <c r="A19" s="11"/>
      <c r="B19" s="12"/>
      <c r="C19" s="19" t="s">
        <v>392</v>
      </c>
      <c r="D19" s="12"/>
      <c r="E19" s="12"/>
      <c r="F19" s="12"/>
      <c r="G19" s="12"/>
      <c r="H19" s="12"/>
      <c r="I19" s="12"/>
      <c r="J19" s="13"/>
    </row>
    <row r="20" spans="1:10" ht="9.75" customHeight="1" thickBot="1">
      <c r="A20" s="11"/>
      <c r="B20" s="12"/>
      <c r="C20" s="19"/>
      <c r="D20" s="12"/>
      <c r="E20" s="12"/>
      <c r="F20" s="12"/>
      <c r="G20" s="12"/>
      <c r="H20" s="12"/>
      <c r="I20" s="12"/>
      <c r="J20" s="13"/>
    </row>
    <row r="21" spans="1:10">
      <c r="A21" s="11"/>
      <c r="B21" s="12"/>
      <c r="C21" s="20" t="s">
        <v>393</v>
      </c>
      <c r="D21" s="21"/>
      <c r="E21" s="21"/>
      <c r="F21" s="21"/>
      <c r="G21" s="21"/>
      <c r="H21" s="22"/>
      <c r="I21" s="12"/>
      <c r="J21" s="13"/>
    </row>
    <row r="22" spans="1:10">
      <c r="A22" s="11"/>
      <c r="B22" s="12"/>
      <c r="C22" s="23" t="s">
        <v>394</v>
      </c>
      <c r="D22" s="24"/>
      <c r="E22" s="24"/>
      <c r="F22" s="24"/>
      <c r="G22" s="24"/>
      <c r="H22" s="25"/>
      <c r="I22" s="12"/>
      <c r="J22" s="13"/>
    </row>
    <row r="23" spans="1:10">
      <c r="A23" s="11"/>
      <c r="B23" s="12"/>
      <c r="C23" s="23" t="s">
        <v>395</v>
      </c>
      <c r="D23" s="24"/>
      <c r="E23" s="24"/>
      <c r="F23" s="24"/>
      <c r="G23" s="24"/>
      <c r="H23" s="25"/>
      <c r="I23" s="12"/>
      <c r="J23" s="13"/>
    </row>
    <row r="24" spans="1:10" ht="17.25" thickBot="1">
      <c r="A24" s="11"/>
      <c r="B24" s="12"/>
      <c r="C24" s="26" t="s">
        <v>396</v>
      </c>
      <c r="D24" s="27"/>
      <c r="E24" s="27"/>
      <c r="F24" s="27"/>
      <c r="G24" s="27"/>
      <c r="H24" s="28"/>
      <c r="I24" s="12"/>
      <c r="J24" s="13"/>
    </row>
    <row r="25" spans="1:10">
      <c r="A25" s="11"/>
      <c r="B25" s="12"/>
      <c r="C25" s="12"/>
      <c r="D25" s="12"/>
      <c r="E25" s="12"/>
      <c r="F25" s="12"/>
      <c r="G25" s="12"/>
      <c r="H25" s="12"/>
      <c r="I25" s="12"/>
      <c r="J25" s="13"/>
    </row>
    <row r="26" spans="1:10">
      <c r="A26" s="29" t="s">
        <v>397</v>
      </c>
      <c r="B26" s="12" t="s">
        <v>398</v>
      </c>
      <c r="C26" s="12"/>
      <c r="D26" s="12"/>
      <c r="E26" s="12"/>
      <c r="F26" s="12"/>
      <c r="G26" s="12"/>
      <c r="H26" s="12"/>
      <c r="I26" s="12"/>
      <c r="J26" s="13"/>
    </row>
    <row r="27" spans="1:10">
      <c r="A27" s="29" t="s">
        <v>399</v>
      </c>
      <c r="B27" s="12" t="s">
        <v>400</v>
      </c>
      <c r="C27" s="12"/>
      <c r="D27" s="12"/>
      <c r="E27" s="12"/>
      <c r="F27" s="12"/>
      <c r="G27" s="12"/>
      <c r="H27" s="12"/>
      <c r="I27" s="12"/>
      <c r="J27" s="13"/>
    </row>
    <row r="28" spans="1:10">
      <c r="A28" s="29" t="s">
        <v>401</v>
      </c>
      <c r="B28" s="12" t="s">
        <v>402</v>
      </c>
      <c r="C28" s="12"/>
      <c r="D28" s="12"/>
      <c r="E28" s="12"/>
      <c r="F28" s="12"/>
      <c r="G28" s="12"/>
      <c r="H28" s="12"/>
      <c r="I28" s="12"/>
      <c r="J28" s="13"/>
    </row>
    <row r="29" spans="1:10">
      <c r="A29" s="29" t="s">
        <v>403</v>
      </c>
      <c r="B29" s="30" t="s">
        <v>404</v>
      </c>
      <c r="C29" s="12"/>
      <c r="D29" s="12"/>
      <c r="E29" s="12"/>
      <c r="F29" s="12"/>
      <c r="G29" s="12"/>
      <c r="H29" s="12"/>
      <c r="I29" s="12"/>
      <c r="J29" s="13"/>
    </row>
    <row r="30" spans="1:10">
      <c r="A30" s="29" t="s">
        <v>405</v>
      </c>
      <c r="B30" s="30" t="s">
        <v>406</v>
      </c>
      <c r="C30" s="12"/>
      <c r="D30" s="12"/>
      <c r="E30" s="12"/>
      <c r="F30" s="12"/>
      <c r="G30" s="12"/>
      <c r="H30" s="12"/>
      <c r="I30" s="12"/>
      <c r="J30" s="13"/>
    </row>
    <row r="31" spans="1:10">
      <c r="A31" s="29" t="s">
        <v>407</v>
      </c>
      <c r="B31" s="30" t="s">
        <v>408</v>
      </c>
      <c r="C31" s="12"/>
      <c r="D31" s="12"/>
      <c r="E31" s="12"/>
      <c r="F31" s="12"/>
      <c r="G31" s="12"/>
      <c r="H31" s="12"/>
      <c r="I31" s="12"/>
      <c r="J31" s="13"/>
    </row>
    <row r="32" spans="1:10">
      <c r="A32" s="29" t="s">
        <v>409</v>
      </c>
      <c r="B32" s="30" t="s">
        <v>410</v>
      </c>
      <c r="C32" s="12"/>
      <c r="D32" s="12"/>
      <c r="E32" s="12"/>
      <c r="F32" s="12"/>
      <c r="G32" s="12"/>
      <c r="H32" s="12"/>
      <c r="I32" s="12"/>
      <c r="J32" s="13"/>
    </row>
    <row r="33" spans="1:10">
      <c r="A33" s="29" t="s">
        <v>411</v>
      </c>
      <c r="B33" s="30" t="s">
        <v>412</v>
      </c>
      <c r="C33" s="12"/>
      <c r="D33" s="12"/>
      <c r="E33" s="12"/>
      <c r="F33" s="12"/>
      <c r="G33" s="12"/>
      <c r="H33" s="12"/>
      <c r="I33" s="12"/>
      <c r="J33" s="13"/>
    </row>
    <row r="34" spans="1:10">
      <c r="A34" s="29" t="s">
        <v>413</v>
      </c>
      <c r="B34" s="30" t="s">
        <v>414</v>
      </c>
      <c r="C34" s="12"/>
      <c r="D34" s="12"/>
      <c r="E34" s="12"/>
      <c r="F34" s="12"/>
      <c r="G34" s="12"/>
      <c r="H34" s="12"/>
      <c r="I34" s="12"/>
      <c r="J34" s="13"/>
    </row>
    <row r="35" spans="1:10">
      <c r="A35" s="29" t="s">
        <v>415</v>
      </c>
      <c r="B35" s="30" t="s">
        <v>416</v>
      </c>
      <c r="C35" s="12"/>
      <c r="D35" s="12"/>
      <c r="E35" s="12"/>
      <c r="F35" s="12"/>
      <c r="G35" s="12"/>
      <c r="H35" s="12"/>
      <c r="I35" s="12"/>
      <c r="J35" s="13"/>
    </row>
    <row r="36" spans="1:10">
      <c r="A36" s="29" t="s">
        <v>417</v>
      </c>
      <c r="B36" s="30" t="s">
        <v>418</v>
      </c>
      <c r="C36" s="12"/>
      <c r="D36" s="12"/>
      <c r="E36" s="12"/>
      <c r="F36" s="12"/>
      <c r="G36" s="12"/>
      <c r="H36" s="12"/>
      <c r="I36" s="12"/>
      <c r="J36" s="13"/>
    </row>
    <row r="37" spans="1:10">
      <c r="A37" s="29" t="s">
        <v>419</v>
      </c>
      <c r="B37" s="30" t="s">
        <v>420</v>
      </c>
      <c r="C37" s="12"/>
      <c r="D37" s="12"/>
      <c r="E37" s="12"/>
      <c r="F37" s="12"/>
      <c r="G37" s="12"/>
      <c r="H37" s="12"/>
      <c r="I37" s="12"/>
      <c r="J37" s="13"/>
    </row>
    <row r="38" spans="1:10">
      <c r="A38" s="29" t="s">
        <v>421</v>
      </c>
      <c r="B38" s="30" t="s">
        <v>422</v>
      </c>
      <c r="C38" s="12"/>
      <c r="D38" s="12"/>
      <c r="E38" s="12"/>
      <c r="F38" s="12"/>
      <c r="G38" s="12"/>
      <c r="H38" s="12"/>
      <c r="I38" s="12"/>
      <c r="J38" s="13"/>
    </row>
    <row r="39" spans="1:10">
      <c r="A39" s="29" t="s">
        <v>423</v>
      </c>
      <c r="B39" s="30" t="s">
        <v>424</v>
      </c>
      <c r="C39" s="12"/>
      <c r="D39" s="12"/>
      <c r="E39" s="12"/>
      <c r="F39" s="12"/>
      <c r="G39" s="12"/>
      <c r="H39" s="12"/>
      <c r="I39" s="12"/>
      <c r="J39" s="13"/>
    </row>
    <row r="40" spans="1:10">
      <c r="A40" s="29" t="s">
        <v>425</v>
      </c>
      <c r="B40" s="30" t="s">
        <v>426</v>
      </c>
      <c r="C40" s="12"/>
      <c r="D40" s="12"/>
      <c r="E40" s="12"/>
      <c r="F40" s="12"/>
      <c r="G40" s="12"/>
      <c r="H40" s="12"/>
      <c r="I40" s="12"/>
      <c r="J40" s="13"/>
    </row>
    <row r="41" spans="1:10">
      <c r="A41" s="29" t="s">
        <v>427</v>
      </c>
      <c r="B41" s="30" t="s">
        <v>428</v>
      </c>
      <c r="C41" s="12"/>
      <c r="D41" s="12"/>
      <c r="E41" s="12"/>
      <c r="F41" s="12"/>
      <c r="G41" s="12"/>
      <c r="H41" s="12"/>
      <c r="I41" s="12"/>
      <c r="J41" s="13"/>
    </row>
    <row r="42" spans="1:10">
      <c r="A42" s="29" t="s">
        <v>429</v>
      </c>
      <c r="B42" s="30" t="s">
        <v>430</v>
      </c>
      <c r="C42" s="12"/>
      <c r="D42" s="12"/>
      <c r="E42" s="12"/>
      <c r="F42" s="12"/>
      <c r="G42" s="12"/>
      <c r="H42" s="12"/>
      <c r="I42" s="12"/>
      <c r="J42" s="13"/>
    </row>
    <row r="43" spans="1:10">
      <c r="A43" s="11"/>
      <c r="B43" s="12"/>
      <c r="C43" s="12"/>
      <c r="D43" s="12"/>
      <c r="E43" s="12"/>
      <c r="F43" s="12"/>
      <c r="G43" s="12"/>
      <c r="H43" s="12"/>
      <c r="I43" s="12"/>
      <c r="J43" s="13"/>
    </row>
    <row r="44" spans="1:10">
      <c r="A44" s="11"/>
      <c r="B44" s="12"/>
      <c r="C44" s="12"/>
      <c r="D44" s="12"/>
      <c r="E44" s="12"/>
      <c r="F44" s="12"/>
      <c r="G44" s="12"/>
      <c r="H44" s="12"/>
      <c r="I44" s="12"/>
      <c r="J44" s="13"/>
    </row>
    <row r="45" spans="1:10">
      <c r="A45" s="11"/>
      <c r="B45" s="12"/>
      <c r="C45" s="12"/>
      <c r="D45" s="12"/>
      <c r="E45" s="12"/>
      <c r="F45" s="12"/>
      <c r="G45" s="12"/>
      <c r="H45" s="12"/>
      <c r="I45" s="12"/>
      <c r="J45" s="13"/>
    </row>
    <row r="46" spans="1:10">
      <c r="A46" s="11"/>
      <c r="B46" s="12"/>
      <c r="C46" s="12"/>
      <c r="D46" s="12"/>
      <c r="E46" s="12"/>
      <c r="F46" s="12"/>
      <c r="G46" s="12"/>
      <c r="H46" s="12"/>
      <c r="I46" s="12"/>
      <c r="J46" s="13"/>
    </row>
    <row r="47" spans="1:10">
      <c r="A47" s="11"/>
      <c r="B47" s="12"/>
      <c r="C47" s="12"/>
      <c r="D47" s="12"/>
      <c r="E47" s="12"/>
      <c r="F47" s="12"/>
      <c r="G47" s="12"/>
      <c r="H47" s="12"/>
      <c r="I47" s="12"/>
      <c r="J47" s="13"/>
    </row>
    <row r="48" spans="1:10">
      <c r="A48" s="11"/>
      <c r="B48" s="12"/>
      <c r="C48" s="12"/>
      <c r="D48" s="12"/>
      <c r="E48" s="12"/>
      <c r="F48" s="12"/>
      <c r="G48" s="12"/>
      <c r="H48" s="12"/>
      <c r="I48" s="12"/>
      <c r="J48" s="13"/>
    </row>
    <row r="49" spans="1:10">
      <c r="A49" s="11"/>
      <c r="B49" s="12"/>
      <c r="C49" s="12"/>
      <c r="D49" s="12"/>
      <c r="E49" s="12"/>
      <c r="F49" s="12"/>
      <c r="G49" s="12"/>
      <c r="H49" s="12"/>
      <c r="I49" s="19"/>
      <c r="J49" s="13"/>
    </row>
    <row r="50" spans="1:10" ht="17.25" thickBot="1">
      <c r="A50" s="16"/>
      <c r="B50" s="1"/>
      <c r="C50" s="1"/>
      <c r="D50" s="1"/>
      <c r="E50" s="1"/>
      <c r="F50" s="1"/>
      <c r="G50" s="1"/>
      <c r="H50" s="1"/>
      <c r="I50" s="1"/>
      <c r="J50" s="2"/>
    </row>
  </sheetData>
  <sheetProtection sheet="1" scenarios="1"/>
  <mergeCells count="6">
    <mergeCell ref="C11:H17"/>
    <mergeCell ref="A1:J1"/>
    <mergeCell ref="A2:J2"/>
    <mergeCell ref="A3:J3"/>
    <mergeCell ref="A4:J4"/>
    <mergeCell ref="A5:H5"/>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dimension ref="A1:H60"/>
  <sheetViews>
    <sheetView view="pageBreakPreview" topLeftCell="A34" zoomScaleSheetLayoutView="100" workbookViewId="0">
      <selection activeCell="G45" sqref="G45"/>
    </sheetView>
  </sheetViews>
  <sheetFormatPr baseColWidth="10" defaultColWidth="11.28515625" defaultRowHeight="16.5"/>
  <cols>
    <col min="1" max="1" width="1.140625" style="240" customWidth="1"/>
    <col min="2" max="2" width="31.7109375" style="240" customWidth="1"/>
    <col min="3" max="4" width="14.28515625" style="123" customWidth="1"/>
    <col min="5" max="5" width="13.140625" style="123" customWidth="1"/>
    <col min="6" max="6" width="14" style="123" customWidth="1"/>
    <col min="7" max="7" width="15" style="123" customWidth="1"/>
    <col min="8" max="8" width="14.28515625" style="123" customWidth="1"/>
    <col min="9" max="16384" width="11.28515625" style="123"/>
  </cols>
  <sheetData>
    <row r="1" spans="1:8">
      <c r="A1" s="1183" t="s">
        <v>23</v>
      </c>
      <c r="B1" s="1183"/>
      <c r="C1" s="1183"/>
      <c r="D1" s="1183"/>
      <c r="E1" s="1183"/>
      <c r="F1" s="1183"/>
      <c r="G1" s="1183"/>
      <c r="H1" s="1183"/>
    </row>
    <row r="2" spans="1:8" s="163" customFormat="1" ht="15.75">
      <c r="A2" s="1183" t="s">
        <v>11</v>
      </c>
      <c r="B2" s="1183"/>
      <c r="C2" s="1183"/>
      <c r="D2" s="1183"/>
      <c r="E2" s="1183"/>
      <c r="F2" s="1183"/>
      <c r="G2" s="1183"/>
      <c r="H2" s="1183"/>
    </row>
    <row r="3" spans="1:8" s="163" customFormat="1" ht="15.75">
      <c r="A3" s="1184" t="str">
        <f>'ETCA-I-01'!A3:G3</f>
        <v>TELEVISORA DE HERMOSILLO, S.A. DE C.V.</v>
      </c>
      <c r="B3" s="1184"/>
      <c r="C3" s="1184"/>
      <c r="D3" s="1184"/>
      <c r="E3" s="1184"/>
      <c r="F3" s="1184"/>
      <c r="G3" s="1184"/>
      <c r="H3" s="1184"/>
    </row>
    <row r="4" spans="1:8" s="163" customFormat="1">
      <c r="A4" s="1185" t="str">
        <f>'ETCA-I-03'!A4:D4</f>
        <v>Del 01 de Enero al 31 de Marzo de 2019</v>
      </c>
      <c r="B4" s="1185"/>
      <c r="C4" s="1185"/>
      <c r="D4" s="1185"/>
      <c r="E4" s="1185"/>
      <c r="F4" s="1185"/>
      <c r="G4" s="1185"/>
      <c r="H4" s="1185"/>
    </row>
    <row r="5" spans="1:8" s="165" customFormat="1" ht="17.25" thickBot="1">
      <c r="A5" s="164"/>
      <c r="B5" s="164"/>
      <c r="C5" s="1186" t="s">
        <v>87</v>
      </c>
      <c r="D5" s="1186"/>
      <c r="E5" s="1186"/>
      <c r="F5" s="1186"/>
      <c r="G5" s="538"/>
      <c r="H5" s="52"/>
    </row>
    <row r="6" spans="1:8" s="202" customFormat="1" ht="38.25">
      <c r="A6" s="1244" t="s">
        <v>431</v>
      </c>
      <c r="B6" s="1245"/>
      <c r="C6" s="827" t="s">
        <v>432</v>
      </c>
      <c r="D6" s="827" t="s">
        <v>433</v>
      </c>
      <c r="E6" s="827" t="s">
        <v>434</v>
      </c>
      <c r="F6" s="828" t="s">
        <v>435</v>
      </c>
      <c r="G6" s="828" t="s">
        <v>436</v>
      </c>
      <c r="H6" s="827" t="s">
        <v>437</v>
      </c>
    </row>
    <row r="7" spans="1:8" s="202" customFormat="1" ht="17.25" thickBot="1">
      <c r="A7" s="1246"/>
      <c r="B7" s="1247"/>
      <c r="C7" s="220" t="s">
        <v>438</v>
      </c>
      <c r="D7" s="220" t="s">
        <v>439</v>
      </c>
      <c r="E7" s="220" t="s">
        <v>440</v>
      </c>
      <c r="F7" s="829" t="s">
        <v>441</v>
      </c>
      <c r="G7" s="829" t="s">
        <v>442</v>
      </c>
      <c r="H7" s="220" t="s">
        <v>443</v>
      </c>
    </row>
    <row r="8" spans="1:8" s="202" customFormat="1" ht="8.25" customHeight="1">
      <c r="A8" s="206"/>
      <c r="B8" s="822"/>
      <c r="C8" s="830"/>
      <c r="D8" s="830"/>
      <c r="E8" s="831"/>
      <c r="F8" s="830"/>
      <c r="G8" s="830"/>
      <c r="H8" s="831"/>
    </row>
    <row r="9" spans="1:8" ht="17.100000000000001" customHeight="1">
      <c r="A9" s="207"/>
      <c r="B9" s="823" t="s">
        <v>203</v>
      </c>
      <c r="C9" s="832"/>
      <c r="D9" s="832"/>
      <c r="E9" s="833">
        <f>C9+D9</f>
        <v>0</v>
      </c>
      <c r="F9" s="832"/>
      <c r="G9" s="832"/>
      <c r="H9" s="833">
        <f>G9-C9</f>
        <v>0</v>
      </c>
    </row>
    <row r="10" spans="1:8" ht="17.100000000000001" customHeight="1">
      <c r="A10" s="207"/>
      <c r="B10" s="823" t="s">
        <v>204</v>
      </c>
      <c r="C10" s="832">
        <v>0</v>
      </c>
      <c r="D10" s="832">
        <v>0</v>
      </c>
      <c r="E10" s="833">
        <f t="shared" ref="E10:E23" si="0">C10+D10</f>
        <v>0</v>
      </c>
      <c r="F10" s="832">
        <v>0</v>
      </c>
      <c r="G10" s="832">
        <v>0</v>
      </c>
      <c r="H10" s="833">
        <f t="shared" ref="H10:H24" si="1">G10-C10</f>
        <v>0</v>
      </c>
    </row>
    <row r="11" spans="1:8" ht="17.100000000000001" customHeight="1">
      <c r="A11" s="207"/>
      <c r="B11" s="823" t="s">
        <v>444</v>
      </c>
      <c r="C11" s="832"/>
      <c r="D11" s="832"/>
      <c r="E11" s="833">
        <f t="shared" si="0"/>
        <v>0</v>
      </c>
      <c r="F11" s="832"/>
      <c r="G11" s="832"/>
      <c r="H11" s="833">
        <f t="shared" si="1"/>
        <v>0</v>
      </c>
    </row>
    <row r="12" spans="1:8" ht="17.100000000000001" customHeight="1">
      <c r="A12" s="207"/>
      <c r="B12" s="823" t="s">
        <v>206</v>
      </c>
      <c r="C12" s="832"/>
      <c r="D12" s="832"/>
      <c r="E12" s="833">
        <f t="shared" si="0"/>
        <v>0</v>
      </c>
      <c r="F12" s="832"/>
      <c r="G12" s="832"/>
      <c r="H12" s="833">
        <f t="shared" si="1"/>
        <v>0</v>
      </c>
    </row>
    <row r="13" spans="1:8" ht="17.100000000000001" customHeight="1">
      <c r="A13" s="207"/>
      <c r="B13" s="823" t="s">
        <v>445</v>
      </c>
      <c r="C13" s="833">
        <f>C14+C15</f>
        <v>0</v>
      </c>
      <c r="D13" s="833">
        <f>D14+D15</f>
        <v>0</v>
      </c>
      <c r="E13" s="833">
        <f t="shared" si="0"/>
        <v>0</v>
      </c>
      <c r="F13" s="833">
        <f>F14+F15</f>
        <v>0</v>
      </c>
      <c r="G13" s="833">
        <f>G14+G15</f>
        <v>0</v>
      </c>
      <c r="H13" s="833">
        <f t="shared" si="1"/>
        <v>0</v>
      </c>
    </row>
    <row r="14" spans="1:8" ht="17.100000000000001" customHeight="1">
      <c r="A14" s="207"/>
      <c r="B14" s="823" t="s">
        <v>446</v>
      </c>
      <c r="C14" s="832"/>
      <c r="D14" s="832"/>
      <c r="E14" s="833">
        <f t="shared" si="0"/>
        <v>0</v>
      </c>
      <c r="F14" s="832"/>
      <c r="G14" s="832"/>
      <c r="H14" s="833">
        <f t="shared" si="1"/>
        <v>0</v>
      </c>
    </row>
    <row r="15" spans="1:8" ht="17.100000000000001" customHeight="1">
      <c r="A15" s="207"/>
      <c r="B15" s="823" t="s">
        <v>447</v>
      </c>
      <c r="C15" s="832"/>
      <c r="D15" s="832"/>
      <c r="E15" s="833">
        <f t="shared" si="0"/>
        <v>0</v>
      </c>
      <c r="F15" s="832"/>
      <c r="G15" s="834"/>
      <c r="H15" s="833">
        <f t="shared" si="1"/>
        <v>0</v>
      </c>
    </row>
    <row r="16" spans="1:8" ht="17.100000000000001" customHeight="1">
      <c r="A16" s="207"/>
      <c r="B16" s="823" t="s">
        <v>448</v>
      </c>
      <c r="C16" s="833">
        <f>C17+C18</f>
        <v>0</v>
      </c>
      <c r="D16" s="833">
        <f>D17+D18</f>
        <v>0</v>
      </c>
      <c r="E16" s="833">
        <f t="shared" si="0"/>
        <v>0</v>
      </c>
      <c r="F16" s="833">
        <f>F17+F18</f>
        <v>0</v>
      </c>
      <c r="G16" s="833">
        <f>G17+G18</f>
        <v>0</v>
      </c>
      <c r="H16" s="833">
        <f t="shared" si="1"/>
        <v>0</v>
      </c>
    </row>
    <row r="17" spans="1:8" ht="17.100000000000001" customHeight="1">
      <c r="A17" s="207"/>
      <c r="B17" s="823" t="s">
        <v>446</v>
      </c>
      <c r="C17" s="832"/>
      <c r="D17" s="832"/>
      <c r="E17" s="833">
        <f t="shared" si="0"/>
        <v>0</v>
      </c>
      <c r="F17" s="832"/>
      <c r="G17" s="832"/>
      <c r="H17" s="833">
        <f t="shared" si="1"/>
        <v>0</v>
      </c>
    </row>
    <row r="18" spans="1:8" ht="17.100000000000001" customHeight="1">
      <c r="A18" s="207"/>
      <c r="B18" s="823" t="s">
        <v>447</v>
      </c>
      <c r="C18" s="832"/>
      <c r="D18" s="832"/>
      <c r="E18" s="833">
        <f t="shared" si="0"/>
        <v>0</v>
      </c>
      <c r="F18" s="832"/>
      <c r="G18" s="832"/>
      <c r="H18" s="833">
        <f t="shared" si="1"/>
        <v>0</v>
      </c>
    </row>
    <row r="19" spans="1:8" ht="17.100000000000001" customHeight="1">
      <c r="A19" s="207"/>
      <c r="B19" s="823" t="s">
        <v>449</v>
      </c>
      <c r="C19" s="832">
        <v>70528385</v>
      </c>
      <c r="D19" s="832">
        <v>0</v>
      </c>
      <c r="E19" s="833">
        <f t="shared" si="0"/>
        <v>70528385</v>
      </c>
      <c r="F19" s="832">
        <v>15370426.32</v>
      </c>
      <c r="G19" s="832">
        <v>14234596.119999999</v>
      </c>
      <c r="H19" s="833">
        <f t="shared" si="1"/>
        <v>-56293788.880000003</v>
      </c>
    </row>
    <row r="20" spans="1:8" ht="17.100000000000001" customHeight="1">
      <c r="A20" s="207"/>
      <c r="B20" s="823" t="s">
        <v>211</v>
      </c>
      <c r="C20" s="832"/>
      <c r="D20" s="832"/>
      <c r="E20" s="833">
        <f t="shared" si="0"/>
        <v>0</v>
      </c>
      <c r="F20" s="832"/>
      <c r="G20" s="832"/>
      <c r="H20" s="833">
        <f t="shared" si="1"/>
        <v>0</v>
      </c>
    </row>
    <row r="21" spans="1:8" ht="25.5">
      <c r="A21" s="207"/>
      <c r="B21" s="823" t="s">
        <v>450</v>
      </c>
      <c r="C21" s="832">
        <v>0</v>
      </c>
      <c r="D21" s="832">
        <v>0</v>
      </c>
      <c r="E21" s="833">
        <f t="shared" si="0"/>
        <v>0</v>
      </c>
      <c r="F21" s="832">
        <v>0</v>
      </c>
      <c r="G21" s="832">
        <v>0</v>
      </c>
      <c r="H21" s="833">
        <f t="shared" si="1"/>
        <v>0</v>
      </c>
    </row>
    <row r="22" spans="1:8" ht="25.5">
      <c r="A22" s="207"/>
      <c r="B22" s="823" t="s">
        <v>451</v>
      </c>
      <c r="C22" s="832">
        <v>18000000</v>
      </c>
      <c r="D22" s="832">
        <v>0</v>
      </c>
      <c r="E22" s="833">
        <f t="shared" si="0"/>
        <v>18000000</v>
      </c>
      <c r="F22" s="832">
        <v>4132426.44</v>
      </c>
      <c r="G22" s="832">
        <v>4132426.44</v>
      </c>
      <c r="H22" s="833">
        <f t="shared" si="1"/>
        <v>-13867573.560000001</v>
      </c>
    </row>
    <row r="23" spans="1:8" ht="17.100000000000001" customHeight="1" thickBot="1">
      <c r="A23" s="208"/>
      <c r="B23" s="824" t="s">
        <v>452</v>
      </c>
      <c r="C23" s="835"/>
      <c r="D23" s="835"/>
      <c r="E23" s="836">
        <f t="shared" si="0"/>
        <v>0</v>
      </c>
      <c r="F23" s="835"/>
      <c r="G23" s="835"/>
      <c r="H23" s="836">
        <f t="shared" si="1"/>
        <v>0</v>
      </c>
    </row>
    <row r="24" spans="1:8" s="241" customFormat="1" ht="28.5" customHeight="1" thickBot="1">
      <c r="A24" s="1248" t="s">
        <v>260</v>
      </c>
      <c r="B24" s="1249"/>
      <c r="C24" s="837">
        <f>C9+C10+C11+C12+C13+C16+C19+C20+C21+C22+C23</f>
        <v>88528385</v>
      </c>
      <c r="D24" s="837">
        <f>D9+D10+D11+D12+D13+D16+D19+D20+D21+D22+D23</f>
        <v>0</v>
      </c>
      <c r="E24" s="837">
        <f>C24+D24</f>
        <v>88528385</v>
      </c>
      <c r="F24" s="837">
        <f>F9+F10+F11+F12+F13+F16+F19+F20+F21+F22+F23</f>
        <v>19502852.760000002</v>
      </c>
      <c r="G24" s="837">
        <f>G9+G10+G11+G12+G13+G16+G19+G20+G21+G22+G23</f>
        <v>18367022.559999999</v>
      </c>
      <c r="H24" s="837">
        <f t="shared" si="1"/>
        <v>-70161362.439999998</v>
      </c>
    </row>
    <row r="25" spans="1:8" ht="22.5" customHeight="1" thickBot="1">
      <c r="A25" s="209"/>
      <c r="B25" s="209"/>
      <c r="C25" s="210"/>
      <c r="D25" s="210"/>
      <c r="E25" s="210"/>
      <c r="F25" s="211"/>
      <c r="G25" s="811" t="s">
        <v>453</v>
      </c>
      <c r="H25" s="812" t="str">
        <f>IF(($G$24-$C$24)&lt;=0,"",$G$24-$C$24)</f>
        <v/>
      </c>
    </row>
    <row r="26" spans="1:8" ht="10.5" customHeight="1" thickBot="1">
      <c r="A26" s="212"/>
      <c r="B26" s="212"/>
      <c r="C26" s="213"/>
      <c r="D26" s="213"/>
      <c r="E26" s="213"/>
      <c r="F26" s="214"/>
      <c r="G26" s="215"/>
      <c r="H26" s="211"/>
    </row>
    <row r="27" spans="1:8" s="202" customFormat="1" ht="38.25">
      <c r="A27" s="1250" t="s">
        <v>454</v>
      </c>
      <c r="B27" s="1251"/>
      <c r="C27" s="216" t="s">
        <v>432</v>
      </c>
      <c r="D27" s="825" t="s">
        <v>433</v>
      </c>
      <c r="E27" s="827" t="s">
        <v>434</v>
      </c>
      <c r="F27" s="828" t="s">
        <v>435</v>
      </c>
      <c r="G27" s="828" t="s">
        <v>436</v>
      </c>
      <c r="H27" s="827" t="s">
        <v>437</v>
      </c>
    </row>
    <row r="28" spans="1:8" s="202" customFormat="1" ht="17.25" thickBot="1">
      <c r="A28" s="217"/>
      <c r="B28" s="218" t="s">
        <v>455</v>
      </c>
      <c r="C28" s="219" t="s">
        <v>438</v>
      </c>
      <c r="D28" s="826" t="s">
        <v>439</v>
      </c>
      <c r="E28" s="220" t="s">
        <v>440</v>
      </c>
      <c r="F28" s="829" t="s">
        <v>441</v>
      </c>
      <c r="G28" s="829" t="s">
        <v>442</v>
      </c>
      <c r="H28" s="220" t="s">
        <v>443</v>
      </c>
    </row>
    <row r="29" spans="1:8" s="223" customFormat="1" ht="17.100000000000001" customHeight="1">
      <c r="A29" s="221" t="s">
        <v>456</v>
      </c>
      <c r="B29" s="222"/>
      <c r="C29" s="484">
        <f t="shared" ref="C29:H29" si="2">SUM(C30:C33,C36,C39:C40)</f>
        <v>0</v>
      </c>
      <c r="D29" s="484">
        <f t="shared" si="2"/>
        <v>0</v>
      </c>
      <c r="E29" s="484">
        <f t="shared" si="2"/>
        <v>0</v>
      </c>
      <c r="F29" s="484">
        <f t="shared" si="2"/>
        <v>0</v>
      </c>
      <c r="G29" s="484">
        <f t="shared" si="2"/>
        <v>0</v>
      </c>
      <c r="H29" s="484">
        <f t="shared" si="2"/>
        <v>0</v>
      </c>
    </row>
    <row r="30" spans="1:8" s="223" customFormat="1" ht="17.100000000000001" customHeight="1">
      <c r="A30" s="224" t="s">
        <v>457</v>
      </c>
      <c r="B30" s="225"/>
      <c r="C30" s="485">
        <v>0</v>
      </c>
      <c r="D30" s="485">
        <v>0</v>
      </c>
      <c r="E30" s="486">
        <f>C30+D30</f>
        <v>0</v>
      </c>
      <c r="F30" s="485">
        <v>0</v>
      </c>
      <c r="G30" s="485">
        <v>0</v>
      </c>
      <c r="H30" s="487">
        <f>G30-C30</f>
        <v>0</v>
      </c>
    </row>
    <row r="31" spans="1:8" s="223" customFormat="1" ht="17.100000000000001" customHeight="1">
      <c r="A31" s="224" t="s">
        <v>444</v>
      </c>
      <c r="B31" s="225"/>
      <c r="C31" s="485"/>
      <c r="D31" s="485"/>
      <c r="E31" s="486">
        <f t="shared" ref="E31:E49" si="3">C31+D31</f>
        <v>0</v>
      </c>
      <c r="F31" s="485"/>
      <c r="G31" s="485"/>
      <c r="H31" s="487">
        <f t="shared" ref="H31:H49" si="4">G31-C31</f>
        <v>0</v>
      </c>
    </row>
    <row r="32" spans="1:8" s="223" customFormat="1">
      <c r="A32" s="1252" t="s">
        <v>206</v>
      </c>
      <c r="B32" s="1253"/>
      <c r="C32" s="485"/>
      <c r="D32" s="485"/>
      <c r="E32" s="486">
        <f t="shared" si="3"/>
        <v>0</v>
      </c>
      <c r="F32" s="485"/>
      <c r="G32" s="485"/>
      <c r="H32" s="487">
        <f t="shared" si="4"/>
        <v>0</v>
      </c>
    </row>
    <row r="33" spans="1:8" s="223" customFormat="1" ht="17.100000000000001" customHeight="1">
      <c r="A33" s="224" t="s">
        <v>445</v>
      </c>
      <c r="B33" s="225"/>
      <c r="C33" s="488">
        <f>C34+C35</f>
        <v>0</v>
      </c>
      <c r="D33" s="488">
        <f>D34+D35</f>
        <v>0</v>
      </c>
      <c r="E33" s="488">
        <f>SUM(E34:E35)</f>
        <v>0</v>
      </c>
      <c r="F33" s="488">
        <f>F34+F35</f>
        <v>0</v>
      </c>
      <c r="G33" s="488">
        <f>G34+G35</f>
        <v>0</v>
      </c>
      <c r="H33" s="489">
        <f>SUM(H34:H35)</f>
        <v>0</v>
      </c>
    </row>
    <row r="34" spans="1:8" s="223" customFormat="1" ht="17.100000000000001" customHeight="1">
      <c r="A34" s="226" t="s">
        <v>458</v>
      </c>
      <c r="B34" s="227"/>
      <c r="C34" s="485"/>
      <c r="D34" s="485"/>
      <c r="E34" s="486">
        <f t="shared" si="3"/>
        <v>0</v>
      </c>
      <c r="F34" s="485"/>
      <c r="G34" s="485"/>
      <c r="H34" s="487">
        <f t="shared" si="4"/>
        <v>0</v>
      </c>
    </row>
    <row r="35" spans="1:8" s="223" customFormat="1" ht="17.100000000000001" customHeight="1">
      <c r="A35" s="226" t="s">
        <v>459</v>
      </c>
      <c r="B35" s="227"/>
      <c r="C35" s="485"/>
      <c r="D35" s="485"/>
      <c r="E35" s="486">
        <f t="shared" si="3"/>
        <v>0</v>
      </c>
      <c r="F35" s="485"/>
      <c r="G35" s="485"/>
      <c r="H35" s="487">
        <f t="shared" si="4"/>
        <v>0</v>
      </c>
    </row>
    <row r="36" spans="1:8" ht="17.100000000000001" customHeight="1">
      <c r="A36" s="1252" t="s">
        <v>448</v>
      </c>
      <c r="B36" s="1253"/>
      <c r="C36" s="490">
        <f>C37+C38</f>
        <v>0</v>
      </c>
      <c r="D36" s="490">
        <f>D37+D38</f>
        <v>0</v>
      </c>
      <c r="E36" s="488">
        <f>SUM(E37:E38)</f>
        <v>0</v>
      </c>
      <c r="F36" s="490">
        <f>F37+F38</f>
        <v>0</v>
      </c>
      <c r="G36" s="490">
        <f>G37+G38</f>
        <v>0</v>
      </c>
      <c r="H36" s="489">
        <f>SUM(H37:H38)</f>
        <v>0</v>
      </c>
    </row>
    <row r="37" spans="1:8" ht="17.100000000000001" customHeight="1">
      <c r="A37" s="809"/>
      <c r="B37" s="228" t="s">
        <v>458</v>
      </c>
      <c r="C37" s="491"/>
      <c r="D37" s="491"/>
      <c r="E37" s="486">
        <f t="shared" si="3"/>
        <v>0</v>
      </c>
      <c r="F37" s="491"/>
      <c r="G37" s="491"/>
      <c r="H37" s="487">
        <f t="shared" si="4"/>
        <v>0</v>
      </c>
    </row>
    <row r="38" spans="1:8" ht="17.100000000000001" customHeight="1">
      <c r="A38" s="809"/>
      <c r="B38" s="228" t="s">
        <v>459</v>
      </c>
      <c r="C38" s="491"/>
      <c r="D38" s="491"/>
      <c r="E38" s="486">
        <f t="shared" si="3"/>
        <v>0</v>
      </c>
      <c r="F38" s="491"/>
      <c r="G38" s="491"/>
      <c r="H38" s="487">
        <f t="shared" si="4"/>
        <v>0</v>
      </c>
    </row>
    <row r="39" spans="1:8" s="223" customFormat="1">
      <c r="A39" s="224" t="s">
        <v>211</v>
      </c>
      <c r="B39" s="225"/>
      <c r="C39" s="485"/>
      <c r="D39" s="485"/>
      <c r="E39" s="486">
        <f t="shared" si="3"/>
        <v>0</v>
      </c>
      <c r="F39" s="485"/>
      <c r="G39" s="485"/>
      <c r="H39" s="487">
        <f t="shared" si="4"/>
        <v>0</v>
      </c>
    </row>
    <row r="40" spans="1:8" s="223" customFormat="1" ht="27.75" customHeight="1">
      <c r="A40" s="1252" t="s">
        <v>460</v>
      </c>
      <c r="B40" s="1253"/>
      <c r="C40" s="485"/>
      <c r="D40" s="485"/>
      <c r="E40" s="486">
        <f t="shared" si="3"/>
        <v>0</v>
      </c>
      <c r="F40" s="485"/>
      <c r="G40" s="485"/>
      <c r="H40" s="487">
        <f t="shared" si="4"/>
        <v>0</v>
      </c>
    </row>
    <row r="41" spans="1:8" s="223" customFormat="1" ht="8.25" customHeight="1">
      <c r="A41" s="229"/>
      <c r="B41" s="230"/>
      <c r="C41" s="485"/>
      <c r="D41" s="485"/>
      <c r="E41" s="486"/>
      <c r="F41" s="485"/>
      <c r="G41" s="485"/>
      <c r="H41" s="487"/>
    </row>
    <row r="42" spans="1:8" s="223" customFormat="1" ht="17.100000000000001" customHeight="1">
      <c r="A42" s="229" t="s">
        <v>461</v>
      </c>
      <c r="B42" s="230"/>
      <c r="C42" s="484">
        <f t="shared" ref="C42:H42" si="5">SUM(C43:C46)</f>
        <v>88528385</v>
      </c>
      <c r="D42" s="484">
        <f t="shared" si="5"/>
        <v>0</v>
      </c>
      <c r="E42" s="484">
        <f t="shared" si="5"/>
        <v>88528385</v>
      </c>
      <c r="F42" s="484">
        <f t="shared" si="5"/>
        <v>19502852.760000002</v>
      </c>
      <c r="G42" s="484">
        <f t="shared" si="5"/>
        <v>18367022.559999999</v>
      </c>
      <c r="H42" s="484">
        <f t="shared" si="5"/>
        <v>-70161362.439999998</v>
      </c>
    </row>
    <row r="43" spans="1:8" s="223" customFormat="1" ht="17.100000000000001" customHeight="1">
      <c r="A43" s="231"/>
      <c r="B43" s="232" t="s">
        <v>462</v>
      </c>
      <c r="C43" s="485"/>
      <c r="D43" s="485"/>
      <c r="E43" s="486">
        <f t="shared" si="3"/>
        <v>0</v>
      </c>
      <c r="F43" s="485"/>
      <c r="G43" s="485"/>
      <c r="H43" s="487">
        <f t="shared" si="4"/>
        <v>0</v>
      </c>
    </row>
    <row r="44" spans="1:8" s="223" customFormat="1" ht="17.100000000000001" customHeight="1">
      <c r="A44" s="231"/>
      <c r="B44" s="232" t="s">
        <v>463</v>
      </c>
      <c r="C44" s="832">
        <v>70528385</v>
      </c>
      <c r="D44" s="485">
        <v>0</v>
      </c>
      <c r="E44" s="486">
        <f t="shared" si="3"/>
        <v>70528385</v>
      </c>
      <c r="F44" s="832">
        <v>15370426.32</v>
      </c>
      <c r="G44" s="832">
        <v>14234596.119999999</v>
      </c>
      <c r="H44" s="487">
        <f t="shared" si="4"/>
        <v>-56293788.880000003</v>
      </c>
    </row>
    <row r="45" spans="1:8" s="223" customFormat="1" ht="29.25" customHeight="1">
      <c r="A45" s="231"/>
      <c r="B45" s="233" t="s">
        <v>464</v>
      </c>
      <c r="C45" s="485">
        <v>0</v>
      </c>
      <c r="D45" s="485">
        <v>0</v>
      </c>
      <c r="E45" s="486">
        <f t="shared" si="3"/>
        <v>0</v>
      </c>
      <c r="F45" s="485">
        <v>0</v>
      </c>
      <c r="G45" s="485">
        <v>0</v>
      </c>
      <c r="H45" s="487">
        <f t="shared" si="4"/>
        <v>0</v>
      </c>
    </row>
    <row r="46" spans="1:8" s="223" customFormat="1" ht="29.25" customHeight="1">
      <c r="A46" s="231"/>
      <c r="B46" s="233" t="s">
        <v>465</v>
      </c>
      <c r="C46" s="832">
        <v>18000000</v>
      </c>
      <c r="D46" s="485">
        <v>0</v>
      </c>
      <c r="E46" s="486">
        <f t="shared" si="3"/>
        <v>18000000</v>
      </c>
      <c r="F46" s="832">
        <v>4132426.44</v>
      </c>
      <c r="G46" s="832">
        <v>4132426.44</v>
      </c>
      <c r="H46" s="487">
        <f t="shared" si="4"/>
        <v>-13867573.560000001</v>
      </c>
    </row>
    <row r="47" spans="1:8" s="223" customFormat="1" ht="6" customHeight="1">
      <c r="A47" s="231"/>
      <c r="B47" s="232"/>
      <c r="C47" s="485"/>
      <c r="D47" s="485"/>
      <c r="E47" s="486"/>
      <c r="F47" s="485"/>
      <c r="G47" s="485"/>
      <c r="H47" s="487"/>
    </row>
    <row r="48" spans="1:8" s="223" customFormat="1" ht="17.100000000000001" customHeight="1">
      <c r="A48" s="229" t="s">
        <v>466</v>
      </c>
      <c r="B48" s="230"/>
      <c r="C48" s="484">
        <f t="shared" ref="C48:H48" si="6">C49</f>
        <v>0</v>
      </c>
      <c r="D48" s="484">
        <f t="shared" si="6"/>
        <v>0</v>
      </c>
      <c r="E48" s="484">
        <f t="shared" si="6"/>
        <v>0</v>
      </c>
      <c r="F48" s="484">
        <f t="shared" si="6"/>
        <v>0</v>
      </c>
      <c r="G48" s="484">
        <f t="shared" si="6"/>
        <v>0</v>
      </c>
      <c r="H48" s="484">
        <f t="shared" si="6"/>
        <v>0</v>
      </c>
    </row>
    <row r="49" spans="1:8" s="223" customFormat="1" ht="17.100000000000001" customHeight="1">
      <c r="A49" s="229"/>
      <c r="B49" s="234" t="s">
        <v>452</v>
      </c>
      <c r="C49" s="485"/>
      <c r="D49" s="485"/>
      <c r="E49" s="486">
        <f t="shared" si="3"/>
        <v>0</v>
      </c>
      <c r="F49" s="485"/>
      <c r="G49" s="485"/>
      <c r="H49" s="487">
        <f t="shared" si="4"/>
        <v>0</v>
      </c>
    </row>
    <row r="50" spans="1:8" s="223" customFormat="1" ht="12.75" customHeight="1" thickBot="1">
      <c r="A50" s="235"/>
      <c r="B50" s="236"/>
      <c r="C50" s="492"/>
      <c r="D50" s="492"/>
      <c r="E50" s="493"/>
      <c r="F50" s="492"/>
      <c r="G50" s="492"/>
      <c r="H50" s="494"/>
    </row>
    <row r="51" spans="1:8" ht="21.75" customHeight="1" thickBot="1">
      <c r="A51" s="1254" t="s">
        <v>260</v>
      </c>
      <c r="B51" s="1255"/>
      <c r="C51" s="810">
        <f t="shared" ref="C51:H51" si="7">C29+C42+C48</f>
        <v>88528385</v>
      </c>
      <c r="D51" s="810">
        <f t="shared" si="7"/>
        <v>0</v>
      </c>
      <c r="E51" s="810">
        <f t="shared" si="7"/>
        <v>88528385</v>
      </c>
      <c r="F51" s="810">
        <f>F29+F42+F48</f>
        <v>19502852.760000002</v>
      </c>
      <c r="G51" s="810">
        <f t="shared" si="7"/>
        <v>18367022.559999999</v>
      </c>
      <c r="H51" s="810">
        <f t="shared" si="7"/>
        <v>-70161362.439999998</v>
      </c>
    </row>
    <row r="52" spans="1:8" ht="23.25" customHeight="1" thickBot="1">
      <c r="A52" s="209"/>
      <c r="B52" s="209"/>
      <c r="C52" s="237"/>
      <c r="D52" s="237"/>
      <c r="E52" s="237"/>
      <c r="F52" s="238"/>
      <c r="G52" s="813" t="s">
        <v>453</v>
      </c>
      <c r="H52" s="814" t="str">
        <f>IF(($G$51-$C$51)&lt;=0,"",$G$51-$C$51)</f>
        <v/>
      </c>
    </row>
    <row r="53" spans="1:8" ht="23.25" customHeight="1">
      <c r="A53" s="212"/>
      <c r="B53" s="212"/>
      <c r="C53" s="586"/>
      <c r="D53" s="586"/>
      <c r="E53" s="586"/>
      <c r="F53" s="587"/>
      <c r="G53" s="588"/>
      <c r="H53" s="588"/>
    </row>
    <row r="54" spans="1:8" ht="23.25" customHeight="1">
      <c r="A54" s="212"/>
      <c r="B54" s="212"/>
      <c r="C54" s="586"/>
      <c r="D54" s="586"/>
      <c r="E54" s="586"/>
      <c r="F54" s="587"/>
      <c r="G54" s="588"/>
      <c r="H54" s="588"/>
    </row>
    <row r="55" spans="1:8" ht="23.25" customHeight="1">
      <c r="A55" s="212"/>
      <c r="B55" s="212"/>
      <c r="C55" s="586"/>
      <c r="D55" s="586"/>
      <c r="E55" s="586"/>
      <c r="F55" s="587"/>
      <c r="G55" s="588"/>
      <c r="H55" s="588"/>
    </row>
    <row r="56" spans="1:8" ht="8.25" customHeight="1">
      <c r="A56" s="239"/>
      <c r="B56" s="123"/>
    </row>
    <row r="57" spans="1:8">
      <c r="A57" s="242"/>
      <c r="B57" s="123"/>
      <c r="H57" s="441"/>
    </row>
    <row r="58" spans="1:8">
      <c r="A58" s="243"/>
      <c r="B58" s="244" t="s">
        <v>467</v>
      </c>
      <c r="C58" s="245"/>
      <c r="D58" s="245"/>
      <c r="E58" s="245"/>
      <c r="F58" s="245"/>
      <c r="G58" s="245"/>
      <c r="H58" s="245"/>
    </row>
    <row r="59" spans="1:8">
      <c r="A59" s="243"/>
      <c r="B59" s="244" t="s">
        <v>468</v>
      </c>
      <c r="C59" s="245"/>
      <c r="D59" s="245"/>
      <c r="E59" s="245"/>
      <c r="F59" s="245"/>
      <c r="G59" s="245"/>
      <c r="H59" s="245"/>
    </row>
    <row r="60" spans="1:8">
      <c r="A60" s="243"/>
      <c r="B60" s="244"/>
      <c r="C60" s="245"/>
      <c r="D60" s="245"/>
      <c r="E60" s="245"/>
      <c r="F60" s="245"/>
      <c r="G60" s="245"/>
      <c r="H60" s="245"/>
    </row>
  </sheetData>
  <sheetProtection formatColumns="0" formatRows="0" insertHyperlinks="0"/>
  <mergeCells count="12">
    <mergeCell ref="A27:B27"/>
    <mergeCell ref="A32:B32"/>
    <mergeCell ref="A36:B36"/>
    <mergeCell ref="A40:B40"/>
    <mergeCell ref="A51:B51"/>
    <mergeCell ref="A6:B7"/>
    <mergeCell ref="A24:B24"/>
    <mergeCell ref="A1:H1"/>
    <mergeCell ref="A2:H2"/>
    <mergeCell ref="A3:H3"/>
    <mergeCell ref="A4:H4"/>
    <mergeCell ref="C5:F5"/>
  </mergeCells>
  <printOptions horizontalCentered="1"/>
  <pageMargins left="0.39370078740157483" right="0.39370078740157483" top="0.39370078740157483" bottom="0.51181102362204722" header="0.31496062992125984" footer="0.31496062992125984"/>
  <pageSetup scale="88" fitToHeight="2" orientation="landscape" r:id="rId1"/>
  <rowBreaks count="1" manualBreakCount="1">
    <brk id="26" max="7" man="1"/>
  </rowBreaks>
  <drawing r:id="rId2"/>
</worksheet>
</file>

<file path=xl/worksheets/sheet15.xml><?xml version="1.0" encoding="utf-8"?>
<worksheet xmlns="http://schemas.openxmlformats.org/spreadsheetml/2006/main" xmlns:r="http://schemas.openxmlformats.org/officeDocument/2006/relationships">
  <dimension ref="A1:J91"/>
  <sheetViews>
    <sheetView view="pageBreakPreview" zoomScale="110" zoomScaleNormal="120" zoomScaleSheetLayoutView="110" workbookViewId="0">
      <selection activeCell="J85" sqref="J85"/>
    </sheetView>
  </sheetViews>
  <sheetFormatPr baseColWidth="10" defaultColWidth="11.42578125" defaultRowHeight="15"/>
  <cols>
    <col min="1" max="1" width="1.85546875" customWidth="1"/>
    <col min="2" max="2" width="0.85546875" customWidth="1"/>
    <col min="3" max="3" width="48.28515625" customWidth="1"/>
    <col min="4" max="4" width="14.85546875" bestFit="1" customWidth="1"/>
    <col min="5" max="5" width="12.85546875" customWidth="1"/>
    <col min="6" max="6" width="14.85546875" bestFit="1" customWidth="1"/>
    <col min="7" max="7" width="15" bestFit="1" customWidth="1"/>
    <col min="8" max="8" width="14.42578125" bestFit="1" customWidth="1"/>
    <col min="9" max="9" width="14.140625" bestFit="1" customWidth="1"/>
  </cols>
  <sheetData>
    <row r="1" spans="1:9" ht="15.75">
      <c r="A1" s="1156" t="s">
        <v>23</v>
      </c>
      <c r="B1" s="1156"/>
      <c r="C1" s="1156"/>
      <c r="D1" s="1156"/>
      <c r="E1" s="1156"/>
      <c r="F1" s="1156"/>
      <c r="G1" s="1156"/>
      <c r="H1" s="1156"/>
      <c r="I1" s="1156"/>
    </row>
    <row r="2" spans="1:9" ht="15.75" customHeight="1">
      <c r="A2" s="1157" t="s">
        <v>469</v>
      </c>
      <c r="B2" s="1157"/>
      <c r="C2" s="1157"/>
      <c r="D2" s="1157"/>
      <c r="E2" s="1157"/>
      <c r="F2" s="1157"/>
      <c r="G2" s="1157"/>
      <c r="H2" s="1157"/>
      <c r="I2" s="1157"/>
    </row>
    <row r="3" spans="1:9" ht="16.5" customHeight="1">
      <c r="A3" s="1157" t="str">
        <f>'ETCA-I-01'!A3:G3</f>
        <v>TELEVISORA DE HERMOSILLO, S.A. DE C.V.</v>
      </c>
      <c r="B3" s="1157"/>
      <c r="C3" s="1157"/>
      <c r="D3" s="1157"/>
      <c r="E3" s="1157"/>
      <c r="F3" s="1157"/>
      <c r="G3" s="1157"/>
      <c r="H3" s="1157"/>
      <c r="I3" s="1157"/>
    </row>
    <row r="4" spans="1:9" ht="15.75" customHeight="1">
      <c r="A4" s="1256" t="str">
        <f>'ETCA-I-10'!A4:K4</f>
        <v>Del 01 de Enero al 31 de Marzo de 2019</v>
      </c>
      <c r="B4" s="1256"/>
      <c r="C4" s="1256"/>
      <c r="D4" s="1256"/>
      <c r="E4" s="1256"/>
      <c r="F4" s="1256"/>
      <c r="G4" s="1256"/>
      <c r="H4" s="1256"/>
      <c r="I4" s="1256"/>
    </row>
    <row r="5" spans="1:9" ht="15.75" customHeight="1" thickBot="1">
      <c r="A5" s="1202" t="s">
        <v>87</v>
      </c>
      <c r="B5" s="1202"/>
      <c r="C5" s="1202"/>
      <c r="D5" s="1202"/>
      <c r="E5" s="1202"/>
      <c r="F5" s="1202"/>
      <c r="G5" s="1202"/>
      <c r="H5" s="1202"/>
      <c r="I5" s="1202"/>
    </row>
    <row r="6" spans="1:9" ht="15.75" thickBot="1">
      <c r="A6" s="1257"/>
      <c r="B6" s="1258"/>
      <c r="C6" s="1259"/>
      <c r="D6" s="1260" t="s">
        <v>470</v>
      </c>
      <c r="E6" s="1261"/>
      <c r="F6" s="1261"/>
      <c r="G6" s="1261"/>
      <c r="H6" s="1262"/>
      <c r="I6" s="1263" t="s">
        <v>471</v>
      </c>
    </row>
    <row r="7" spans="1:9">
      <c r="A7" s="1266" t="s">
        <v>257</v>
      </c>
      <c r="B7" s="1267"/>
      <c r="C7" s="1268"/>
      <c r="D7" s="1263" t="s">
        <v>472</v>
      </c>
      <c r="E7" s="1272" t="s">
        <v>473</v>
      </c>
      <c r="F7" s="1263" t="s">
        <v>474</v>
      </c>
      <c r="G7" s="1263" t="s">
        <v>475</v>
      </c>
      <c r="H7" s="1263" t="s">
        <v>476</v>
      </c>
      <c r="I7" s="1264"/>
    </row>
    <row r="8" spans="1:9" ht="15.75" thickBot="1">
      <c r="A8" s="1269" t="s">
        <v>477</v>
      </c>
      <c r="B8" s="1270"/>
      <c r="C8" s="1271"/>
      <c r="D8" s="1265"/>
      <c r="E8" s="1273"/>
      <c r="F8" s="1265"/>
      <c r="G8" s="1265"/>
      <c r="H8" s="1265"/>
      <c r="I8" s="1265"/>
    </row>
    <row r="9" spans="1:9">
      <c r="A9" s="1276"/>
      <c r="B9" s="1277"/>
      <c r="C9" s="1278"/>
      <c r="D9" s="770"/>
      <c r="E9" s="770"/>
      <c r="F9" s="770"/>
      <c r="G9" s="770"/>
      <c r="H9" s="770"/>
      <c r="I9" s="770"/>
    </row>
    <row r="10" spans="1:9">
      <c r="A10" s="1282" t="s">
        <v>478</v>
      </c>
      <c r="B10" s="1283"/>
      <c r="C10" s="1284"/>
      <c r="D10" s="669"/>
      <c r="E10" s="669"/>
      <c r="F10" s="669"/>
      <c r="G10" s="669"/>
      <c r="H10" s="669"/>
      <c r="I10" s="669"/>
    </row>
    <row r="11" spans="1:9">
      <c r="A11" s="785"/>
      <c r="B11" s="1279" t="s">
        <v>479</v>
      </c>
      <c r="C11" s="1280"/>
      <c r="D11" s="671">
        <v>0</v>
      </c>
      <c r="E11" s="671">
        <v>0</v>
      </c>
      <c r="F11" s="671">
        <f t="shared" ref="F11:F17" si="0">+D11+E11</f>
        <v>0</v>
      </c>
      <c r="G11" s="671">
        <v>0</v>
      </c>
      <c r="H11" s="671">
        <v>0</v>
      </c>
      <c r="I11" s="670">
        <f>+H11-D11</f>
        <v>0</v>
      </c>
    </row>
    <row r="12" spans="1:9">
      <c r="A12" s="785"/>
      <c r="B12" s="1279" t="s">
        <v>480</v>
      </c>
      <c r="C12" s="1280"/>
      <c r="D12" s="671">
        <v>0</v>
      </c>
      <c r="E12" s="671">
        <v>0</v>
      </c>
      <c r="F12" s="671">
        <f t="shared" si="0"/>
        <v>0</v>
      </c>
      <c r="G12" s="671">
        <v>0</v>
      </c>
      <c r="H12" s="671">
        <v>0</v>
      </c>
      <c r="I12" s="670">
        <f t="shared" ref="I12:I17" si="1">+H12-D12</f>
        <v>0</v>
      </c>
    </row>
    <row r="13" spans="1:9">
      <c r="A13" s="785"/>
      <c r="B13" s="1279" t="s">
        <v>481</v>
      </c>
      <c r="C13" s="1280"/>
      <c r="D13" s="671">
        <v>0</v>
      </c>
      <c r="E13" s="671">
        <v>0</v>
      </c>
      <c r="F13" s="671">
        <f t="shared" si="0"/>
        <v>0</v>
      </c>
      <c r="G13" s="671">
        <v>0</v>
      </c>
      <c r="H13" s="671">
        <v>0</v>
      </c>
      <c r="I13" s="670">
        <f t="shared" si="1"/>
        <v>0</v>
      </c>
    </row>
    <row r="14" spans="1:9">
      <c r="A14" s="785"/>
      <c r="B14" s="1279" t="s">
        <v>482</v>
      </c>
      <c r="C14" s="1280"/>
      <c r="D14" s="671">
        <v>0</v>
      </c>
      <c r="E14" s="671">
        <v>0</v>
      </c>
      <c r="F14" s="671">
        <f t="shared" si="0"/>
        <v>0</v>
      </c>
      <c r="G14" s="671">
        <v>0</v>
      </c>
      <c r="H14" s="671">
        <v>0</v>
      </c>
      <c r="I14" s="670">
        <f t="shared" si="1"/>
        <v>0</v>
      </c>
    </row>
    <row r="15" spans="1:9">
      <c r="A15" s="785"/>
      <c r="B15" s="1279" t="s">
        <v>483</v>
      </c>
      <c r="C15" s="1280"/>
      <c r="D15" s="671">
        <v>0</v>
      </c>
      <c r="E15" s="671">
        <v>0</v>
      </c>
      <c r="F15" s="671">
        <f t="shared" si="0"/>
        <v>0</v>
      </c>
      <c r="G15" s="671">
        <v>0</v>
      </c>
      <c r="H15" s="671">
        <v>0</v>
      </c>
      <c r="I15" s="670">
        <f t="shared" si="1"/>
        <v>0</v>
      </c>
    </row>
    <row r="16" spans="1:9">
      <c r="A16" s="785"/>
      <c r="B16" s="1279" t="s">
        <v>484</v>
      </c>
      <c r="C16" s="1280"/>
      <c r="D16" s="671">
        <v>0</v>
      </c>
      <c r="E16" s="671">
        <v>0</v>
      </c>
      <c r="F16" s="671">
        <f t="shared" si="0"/>
        <v>0</v>
      </c>
      <c r="G16" s="671">
        <v>0</v>
      </c>
      <c r="H16" s="671"/>
      <c r="I16" s="670">
        <f t="shared" si="1"/>
        <v>0</v>
      </c>
    </row>
    <row r="17" spans="1:9">
      <c r="A17" s="785"/>
      <c r="B17" s="1279" t="s">
        <v>485</v>
      </c>
      <c r="C17" s="1280"/>
      <c r="D17" s="893">
        <v>70528385</v>
      </c>
      <c r="E17" s="953">
        <v>0</v>
      </c>
      <c r="F17" s="953">
        <f t="shared" si="0"/>
        <v>70528385</v>
      </c>
      <c r="G17" s="893">
        <v>15370426</v>
      </c>
      <c r="H17" s="893">
        <v>14234596</v>
      </c>
      <c r="I17" s="954">
        <f t="shared" si="1"/>
        <v>-56293789</v>
      </c>
    </row>
    <row r="18" spans="1:9">
      <c r="A18" s="1281"/>
      <c r="B18" s="1279" t="s">
        <v>486</v>
      </c>
      <c r="C18" s="1280"/>
      <c r="D18" s="1274">
        <f t="shared" ref="D18:I18" si="2">SUM(D20:D30)</f>
        <v>0</v>
      </c>
      <c r="E18" s="1274">
        <f t="shared" si="2"/>
        <v>0</v>
      </c>
      <c r="F18" s="1274">
        <f t="shared" si="2"/>
        <v>0</v>
      </c>
      <c r="G18" s="1274">
        <f t="shared" si="2"/>
        <v>0</v>
      </c>
      <c r="H18" s="1274">
        <f t="shared" si="2"/>
        <v>0</v>
      </c>
      <c r="I18" s="1274">
        <f t="shared" si="2"/>
        <v>0</v>
      </c>
    </row>
    <row r="19" spans="1:9">
      <c r="A19" s="1281"/>
      <c r="B19" s="1279" t="s">
        <v>487</v>
      </c>
      <c r="C19" s="1280"/>
      <c r="D19" s="1274"/>
      <c r="E19" s="1274"/>
      <c r="F19" s="1274"/>
      <c r="G19" s="1274"/>
      <c r="H19" s="1274"/>
      <c r="I19" s="1274"/>
    </row>
    <row r="20" spans="1:9">
      <c r="A20" s="785"/>
      <c r="B20" s="783"/>
      <c r="C20" s="784" t="s">
        <v>488</v>
      </c>
      <c r="D20" s="671">
        <v>0</v>
      </c>
      <c r="E20" s="671">
        <v>0</v>
      </c>
      <c r="F20" s="671">
        <f t="shared" ref="F20:F30" si="3">+D20+E20</f>
        <v>0</v>
      </c>
      <c r="G20" s="671">
        <v>0</v>
      </c>
      <c r="H20" s="671">
        <v>0</v>
      </c>
      <c r="I20" s="670">
        <f>+H20-D20</f>
        <v>0</v>
      </c>
    </row>
    <row r="21" spans="1:9">
      <c r="A21" s="785"/>
      <c r="B21" s="783"/>
      <c r="C21" s="784" t="s">
        <v>489</v>
      </c>
      <c r="D21" s="671">
        <v>0</v>
      </c>
      <c r="E21" s="671">
        <v>0</v>
      </c>
      <c r="F21" s="671">
        <f t="shared" si="3"/>
        <v>0</v>
      </c>
      <c r="G21" s="671">
        <v>0</v>
      </c>
      <c r="H21" s="671">
        <v>0</v>
      </c>
      <c r="I21" s="670">
        <f t="shared" ref="I21:I37" si="4">+H21-D21</f>
        <v>0</v>
      </c>
    </row>
    <row r="22" spans="1:9">
      <c r="A22" s="785"/>
      <c r="B22" s="783"/>
      <c r="C22" s="784" t="s">
        <v>490</v>
      </c>
      <c r="D22" s="671">
        <v>0</v>
      </c>
      <c r="E22" s="671">
        <v>0</v>
      </c>
      <c r="F22" s="671">
        <f t="shared" si="3"/>
        <v>0</v>
      </c>
      <c r="G22" s="671">
        <v>0</v>
      </c>
      <c r="H22" s="671">
        <v>0</v>
      </c>
      <c r="I22" s="670">
        <f t="shared" si="4"/>
        <v>0</v>
      </c>
    </row>
    <row r="23" spans="1:9">
      <c r="A23" s="785"/>
      <c r="B23" s="783"/>
      <c r="C23" s="784" t="s">
        <v>491</v>
      </c>
      <c r="D23" s="671">
        <v>0</v>
      </c>
      <c r="E23" s="671">
        <v>0</v>
      </c>
      <c r="F23" s="671">
        <f t="shared" si="3"/>
        <v>0</v>
      </c>
      <c r="G23" s="671">
        <v>0</v>
      </c>
      <c r="H23" s="671">
        <v>0</v>
      </c>
      <c r="I23" s="670">
        <f t="shared" si="4"/>
        <v>0</v>
      </c>
    </row>
    <row r="24" spans="1:9">
      <c r="A24" s="785"/>
      <c r="B24" s="783"/>
      <c r="C24" s="784" t="s">
        <v>492</v>
      </c>
      <c r="D24" s="671">
        <v>0</v>
      </c>
      <c r="E24" s="671">
        <v>0</v>
      </c>
      <c r="F24" s="671">
        <f t="shared" si="3"/>
        <v>0</v>
      </c>
      <c r="G24" s="671">
        <v>0</v>
      </c>
      <c r="H24" s="671">
        <v>0</v>
      </c>
      <c r="I24" s="670">
        <f t="shared" si="4"/>
        <v>0</v>
      </c>
    </row>
    <row r="25" spans="1:9">
      <c r="A25" s="785"/>
      <c r="B25" s="783"/>
      <c r="C25" s="784" t="s">
        <v>493</v>
      </c>
      <c r="D25" s="671">
        <v>0</v>
      </c>
      <c r="E25" s="671">
        <v>0</v>
      </c>
      <c r="F25" s="671">
        <f t="shared" si="3"/>
        <v>0</v>
      </c>
      <c r="G25" s="671">
        <v>0</v>
      </c>
      <c r="H25" s="671">
        <v>0</v>
      </c>
      <c r="I25" s="670">
        <f t="shared" si="4"/>
        <v>0</v>
      </c>
    </row>
    <row r="26" spans="1:9">
      <c r="A26" s="785"/>
      <c r="B26" s="783"/>
      <c r="C26" s="784" t="s">
        <v>494</v>
      </c>
      <c r="D26" s="671">
        <v>0</v>
      </c>
      <c r="E26" s="671">
        <v>0</v>
      </c>
      <c r="F26" s="671">
        <f t="shared" si="3"/>
        <v>0</v>
      </c>
      <c r="G26" s="671">
        <v>0</v>
      </c>
      <c r="H26" s="671">
        <v>0</v>
      </c>
      <c r="I26" s="670">
        <f t="shared" si="4"/>
        <v>0</v>
      </c>
    </row>
    <row r="27" spans="1:9">
      <c r="A27" s="785"/>
      <c r="B27" s="783"/>
      <c r="C27" s="784" t="s">
        <v>495</v>
      </c>
      <c r="D27" s="671">
        <v>0</v>
      </c>
      <c r="E27" s="671">
        <v>0</v>
      </c>
      <c r="F27" s="671">
        <f t="shared" si="3"/>
        <v>0</v>
      </c>
      <c r="G27" s="671">
        <v>0</v>
      </c>
      <c r="H27" s="671">
        <v>0</v>
      </c>
      <c r="I27" s="670">
        <f t="shared" si="4"/>
        <v>0</v>
      </c>
    </row>
    <row r="28" spans="1:9">
      <c r="A28" s="785"/>
      <c r="B28" s="783"/>
      <c r="C28" s="784" t="s">
        <v>496</v>
      </c>
      <c r="D28" s="671">
        <v>0</v>
      </c>
      <c r="E28" s="671">
        <v>0</v>
      </c>
      <c r="F28" s="671">
        <f t="shared" si="3"/>
        <v>0</v>
      </c>
      <c r="G28" s="671">
        <v>0</v>
      </c>
      <c r="H28" s="671">
        <v>0</v>
      </c>
      <c r="I28" s="670">
        <f t="shared" si="4"/>
        <v>0</v>
      </c>
    </row>
    <row r="29" spans="1:9">
      <c r="A29" s="785"/>
      <c r="B29" s="783"/>
      <c r="C29" s="784" t="s">
        <v>497</v>
      </c>
      <c r="D29" s="671">
        <v>0</v>
      </c>
      <c r="E29" s="671">
        <v>0</v>
      </c>
      <c r="F29" s="671">
        <f t="shared" si="3"/>
        <v>0</v>
      </c>
      <c r="G29" s="671">
        <v>0</v>
      </c>
      <c r="H29" s="671">
        <v>0</v>
      </c>
      <c r="I29" s="670">
        <f t="shared" si="4"/>
        <v>0</v>
      </c>
    </row>
    <row r="30" spans="1:9">
      <c r="A30" s="785"/>
      <c r="B30" s="783"/>
      <c r="C30" s="784" t="s">
        <v>498</v>
      </c>
      <c r="D30" s="671">
        <v>0</v>
      </c>
      <c r="E30" s="671">
        <v>0</v>
      </c>
      <c r="F30" s="671">
        <f t="shared" si="3"/>
        <v>0</v>
      </c>
      <c r="G30" s="671">
        <v>0</v>
      </c>
      <c r="H30" s="671">
        <v>0</v>
      </c>
      <c r="I30" s="670">
        <f t="shared" si="4"/>
        <v>0</v>
      </c>
    </row>
    <row r="31" spans="1:9">
      <c r="A31" s="785"/>
      <c r="B31" s="1279" t="s">
        <v>499</v>
      </c>
      <c r="C31" s="1280"/>
      <c r="D31" s="670">
        <f t="shared" ref="D31:I31" si="5">SUM(D32:D36)</f>
        <v>0</v>
      </c>
      <c r="E31" s="670">
        <f t="shared" si="5"/>
        <v>0</v>
      </c>
      <c r="F31" s="670">
        <f t="shared" si="5"/>
        <v>0</v>
      </c>
      <c r="G31" s="670">
        <f t="shared" si="5"/>
        <v>0</v>
      </c>
      <c r="H31" s="670">
        <f t="shared" si="5"/>
        <v>0</v>
      </c>
      <c r="I31" s="670">
        <f t="shared" si="5"/>
        <v>0</v>
      </c>
    </row>
    <row r="32" spans="1:9">
      <c r="A32" s="785"/>
      <c r="B32" s="783"/>
      <c r="C32" s="784" t="s">
        <v>500</v>
      </c>
      <c r="D32" s="671">
        <v>0</v>
      </c>
      <c r="E32" s="671">
        <v>0</v>
      </c>
      <c r="F32" s="671">
        <v>0</v>
      </c>
      <c r="G32" s="671"/>
      <c r="H32" s="671">
        <v>0</v>
      </c>
      <c r="I32" s="670">
        <f t="shared" si="4"/>
        <v>0</v>
      </c>
    </row>
    <row r="33" spans="1:9">
      <c r="A33" s="785"/>
      <c r="B33" s="783"/>
      <c r="C33" s="784" t="s">
        <v>501</v>
      </c>
      <c r="D33" s="671">
        <v>0</v>
      </c>
      <c r="E33" s="671">
        <v>0</v>
      </c>
      <c r="F33" s="671">
        <f>+D33+E33</f>
        <v>0</v>
      </c>
      <c r="G33" s="671"/>
      <c r="H33" s="671">
        <v>0</v>
      </c>
      <c r="I33" s="670">
        <f t="shared" si="4"/>
        <v>0</v>
      </c>
    </row>
    <row r="34" spans="1:9" ht="15.75" thickBot="1">
      <c r="A34" s="637"/>
      <c r="B34" s="719"/>
      <c r="C34" s="773" t="s">
        <v>502</v>
      </c>
      <c r="D34" s="672">
        <v>0</v>
      </c>
      <c r="E34" s="672">
        <v>0</v>
      </c>
      <c r="F34" s="672">
        <f>+D34+E34</f>
        <v>0</v>
      </c>
      <c r="G34" s="672"/>
      <c r="H34" s="672"/>
      <c r="I34" s="746">
        <f t="shared" si="4"/>
        <v>0</v>
      </c>
    </row>
    <row r="35" spans="1:9">
      <c r="A35" s="785"/>
      <c r="B35" s="783"/>
      <c r="C35" s="784" t="s">
        <v>503</v>
      </c>
      <c r="D35" s="671">
        <v>0</v>
      </c>
      <c r="E35" s="671">
        <v>0</v>
      </c>
      <c r="F35" s="671">
        <f>+D35+E35</f>
        <v>0</v>
      </c>
      <c r="G35" s="671"/>
      <c r="H35" s="671"/>
      <c r="I35" s="670">
        <f t="shared" si="4"/>
        <v>0</v>
      </c>
    </row>
    <row r="36" spans="1:9">
      <c r="A36" s="785"/>
      <c r="B36" s="783"/>
      <c r="C36" s="784" t="s">
        <v>504</v>
      </c>
      <c r="D36" s="671">
        <v>0</v>
      </c>
      <c r="E36" s="671">
        <v>0</v>
      </c>
      <c r="F36" s="671">
        <f>+D36+E36</f>
        <v>0</v>
      </c>
      <c r="G36" s="671"/>
      <c r="H36" s="671"/>
      <c r="I36" s="670">
        <f t="shared" si="4"/>
        <v>0</v>
      </c>
    </row>
    <row r="37" spans="1:9">
      <c r="A37" s="785"/>
      <c r="B37" s="1287" t="s">
        <v>505</v>
      </c>
      <c r="C37" s="1288"/>
      <c r="D37" s="893">
        <v>18000000</v>
      </c>
      <c r="E37" s="671">
        <v>0</v>
      </c>
      <c r="F37" s="771">
        <f>+D37+E37</f>
        <v>18000000</v>
      </c>
      <c r="G37" s="893">
        <v>4132426</v>
      </c>
      <c r="H37" s="893">
        <v>4132426</v>
      </c>
      <c r="I37" s="772">
        <f t="shared" si="4"/>
        <v>-13867574</v>
      </c>
    </row>
    <row r="38" spans="1:9">
      <c r="A38" s="785"/>
      <c r="B38" s="1279" t="s">
        <v>506</v>
      </c>
      <c r="C38" s="1280"/>
      <c r="D38" s="670">
        <f t="shared" ref="D38:I38" si="6">SUM(D39)</f>
        <v>0</v>
      </c>
      <c r="E38" s="670">
        <f t="shared" si="6"/>
        <v>0</v>
      </c>
      <c r="F38" s="670">
        <f t="shared" si="6"/>
        <v>0</v>
      </c>
      <c r="G38" s="670">
        <f t="shared" si="6"/>
        <v>0</v>
      </c>
      <c r="H38" s="670">
        <f t="shared" si="6"/>
        <v>0</v>
      </c>
      <c r="I38" s="670">
        <f t="shared" si="6"/>
        <v>0</v>
      </c>
    </row>
    <row r="39" spans="1:9">
      <c r="A39" s="785"/>
      <c r="B39" s="783"/>
      <c r="C39" s="784" t="s">
        <v>507</v>
      </c>
      <c r="D39" s="671">
        <v>0</v>
      </c>
      <c r="E39" s="671"/>
      <c r="F39" s="671">
        <f>+D39+E39</f>
        <v>0</v>
      </c>
      <c r="G39" s="671"/>
      <c r="H39" s="671"/>
      <c r="I39" s="670">
        <f>+H39-D39</f>
        <v>0</v>
      </c>
    </row>
    <row r="40" spans="1:9">
      <c r="A40" s="785"/>
      <c r="B40" s="1279" t="s">
        <v>508</v>
      </c>
      <c r="C40" s="1280"/>
      <c r="D40" s="670">
        <f t="shared" ref="D40:I40" si="7">SUM(D41:D42)</f>
        <v>0</v>
      </c>
      <c r="E40" s="670">
        <f t="shared" si="7"/>
        <v>0</v>
      </c>
      <c r="F40" s="670">
        <f t="shared" si="7"/>
        <v>0</v>
      </c>
      <c r="G40" s="670">
        <f t="shared" si="7"/>
        <v>0</v>
      </c>
      <c r="H40" s="670">
        <f t="shared" si="7"/>
        <v>0</v>
      </c>
      <c r="I40" s="670">
        <f t="shared" si="7"/>
        <v>0</v>
      </c>
    </row>
    <row r="41" spans="1:9">
      <c r="A41" s="785"/>
      <c r="B41" s="783"/>
      <c r="C41" s="784" t="s">
        <v>509</v>
      </c>
      <c r="D41" s="671">
        <v>0</v>
      </c>
      <c r="E41" s="671">
        <v>0</v>
      </c>
      <c r="F41" s="671">
        <f>+D41+E41</f>
        <v>0</v>
      </c>
      <c r="G41" s="671"/>
      <c r="H41" s="671"/>
      <c r="I41" s="670">
        <f>H41-D41</f>
        <v>0</v>
      </c>
    </row>
    <row r="42" spans="1:9">
      <c r="A42" s="785"/>
      <c r="B42" s="783"/>
      <c r="C42" s="784" t="s">
        <v>510</v>
      </c>
      <c r="D42" s="671">
        <v>0</v>
      </c>
      <c r="E42" s="671">
        <v>0</v>
      </c>
      <c r="F42" s="671">
        <f>+D42+E42</f>
        <v>0</v>
      </c>
      <c r="G42" s="671"/>
      <c r="H42" s="671"/>
      <c r="I42" s="670">
        <f>H42-D42</f>
        <v>0</v>
      </c>
    </row>
    <row r="43" spans="1:9" ht="8.25" customHeight="1">
      <c r="A43" s="785"/>
      <c r="B43" s="783"/>
      <c r="C43" s="784"/>
      <c r="D43" s="666"/>
      <c r="E43" s="666"/>
      <c r="F43" s="666"/>
      <c r="G43" s="666"/>
      <c r="H43" s="666"/>
      <c r="I43" s="670"/>
    </row>
    <row r="44" spans="1:9" ht="15" customHeight="1">
      <c r="A44" s="801" t="s">
        <v>511</v>
      </c>
      <c r="B44" s="645"/>
      <c r="C44" s="665"/>
      <c r="D44" s="1275">
        <f t="shared" ref="D44:F44" si="8">+D11+D12+D13+D14+D15+D16+D17+D18+D31+D37+D38+D40</f>
        <v>88528385</v>
      </c>
      <c r="E44" s="1275">
        <f t="shared" si="8"/>
        <v>0</v>
      </c>
      <c r="F44" s="1275">
        <f t="shared" si="8"/>
        <v>88528385</v>
      </c>
      <c r="G44" s="1275">
        <f>+G11+G12+G13+G14+G15+G16+G17+G18+G31+G37+G38+G40+1</f>
        <v>19502853</v>
      </c>
      <c r="H44" s="1275">
        <f>+H11+H12+H13+H14+H15+H16+H17+H18+H31+H37+H38+H40+1</f>
        <v>18367023</v>
      </c>
      <c r="I44" s="1275">
        <f>+I11+I12+I13+I14+I15+I16+I17+I18+I31+I37+I38+I40+1</f>
        <v>-70161362</v>
      </c>
    </row>
    <row r="45" spans="1:9">
      <c r="A45" s="801" t="s">
        <v>512</v>
      </c>
      <c r="B45" s="645"/>
      <c r="C45" s="665"/>
      <c r="D45" s="1275"/>
      <c r="E45" s="1275"/>
      <c r="F45" s="1275"/>
      <c r="G45" s="1275"/>
      <c r="H45" s="1275"/>
      <c r="I45" s="1275"/>
    </row>
    <row r="46" spans="1:9" ht="8.25" customHeight="1">
      <c r="A46" s="802"/>
      <c r="B46" s="786"/>
      <c r="C46" s="787"/>
      <c r="D46" s="1275"/>
      <c r="E46" s="1275"/>
      <c r="F46" s="1275"/>
      <c r="G46" s="1275"/>
      <c r="H46" s="1275"/>
      <c r="I46" s="1275"/>
    </row>
    <row r="47" spans="1:9">
      <c r="A47" s="1282" t="s">
        <v>513</v>
      </c>
      <c r="B47" s="1283"/>
      <c r="C47" s="1285"/>
      <c r="D47" s="673"/>
      <c r="E47" s="673"/>
      <c r="F47" s="673"/>
      <c r="G47" s="673"/>
      <c r="H47" s="673"/>
      <c r="I47" s="674" t="str">
        <f>IF(($H$44-$D$44)&lt;=0," ",$H$44-$D$44)</f>
        <v/>
      </c>
    </row>
    <row r="48" spans="1:9" ht="11.25" customHeight="1">
      <c r="A48" s="785"/>
      <c r="B48" s="783"/>
      <c r="C48" s="784"/>
      <c r="D48" s="666"/>
      <c r="E48" s="666"/>
      <c r="F48" s="666"/>
      <c r="G48" s="666"/>
      <c r="H48" s="666"/>
      <c r="I48" s="670"/>
    </row>
    <row r="49" spans="1:9">
      <c r="A49" s="1282" t="s">
        <v>514</v>
      </c>
      <c r="B49" s="1283"/>
      <c r="C49" s="1285"/>
      <c r="D49" s="666"/>
      <c r="E49" s="666"/>
      <c r="F49" s="666"/>
      <c r="G49" s="666"/>
      <c r="H49" s="666"/>
      <c r="I49" s="670"/>
    </row>
    <row r="50" spans="1:9">
      <c r="A50" s="785"/>
      <c r="B50" s="1279" t="s">
        <v>515</v>
      </c>
      <c r="C50" s="1280"/>
      <c r="D50" s="666">
        <f t="shared" ref="D50:I50" si="9">SUM(D51:D58)</f>
        <v>0</v>
      </c>
      <c r="E50" s="666">
        <f t="shared" si="9"/>
        <v>0</v>
      </c>
      <c r="F50" s="666">
        <f t="shared" si="9"/>
        <v>0</v>
      </c>
      <c r="G50" s="666">
        <f t="shared" si="9"/>
        <v>0</v>
      </c>
      <c r="H50" s="666">
        <f t="shared" si="9"/>
        <v>0</v>
      </c>
      <c r="I50" s="670">
        <f t="shared" si="9"/>
        <v>0</v>
      </c>
    </row>
    <row r="51" spans="1:9">
      <c r="A51" s="785"/>
      <c r="B51" s="783"/>
      <c r="C51" s="784" t="s">
        <v>516</v>
      </c>
      <c r="D51" s="671">
        <v>0</v>
      </c>
      <c r="E51" s="671">
        <v>0</v>
      </c>
      <c r="F51" s="671">
        <f t="shared" ref="F51:F79" si="10">+D51+E51</f>
        <v>0</v>
      </c>
      <c r="G51" s="671">
        <v>0</v>
      </c>
      <c r="H51" s="671">
        <v>0</v>
      </c>
      <c r="I51" s="670">
        <f>H51-D51</f>
        <v>0</v>
      </c>
    </row>
    <row r="52" spans="1:9">
      <c r="A52" s="785"/>
      <c r="B52" s="783"/>
      <c r="C52" s="784" t="s">
        <v>517</v>
      </c>
      <c r="D52" s="671">
        <v>0</v>
      </c>
      <c r="E52" s="671"/>
      <c r="F52" s="671">
        <f t="shared" si="10"/>
        <v>0</v>
      </c>
      <c r="G52" s="671"/>
      <c r="H52" s="671"/>
      <c r="I52" s="670">
        <f t="shared" ref="I52:I63" si="11">H52-D52</f>
        <v>0</v>
      </c>
    </row>
    <row r="53" spans="1:9">
      <c r="A53" s="785"/>
      <c r="B53" s="783"/>
      <c r="C53" s="784" t="s">
        <v>518</v>
      </c>
      <c r="D53" s="671">
        <v>0</v>
      </c>
      <c r="E53" s="671"/>
      <c r="F53" s="671">
        <f t="shared" si="10"/>
        <v>0</v>
      </c>
      <c r="G53" s="671"/>
      <c r="H53" s="671"/>
      <c r="I53" s="670">
        <f t="shared" si="11"/>
        <v>0</v>
      </c>
    </row>
    <row r="54" spans="1:9" ht="18">
      <c r="A54" s="785"/>
      <c r="B54" s="783"/>
      <c r="C54" s="788" t="s">
        <v>519</v>
      </c>
      <c r="D54" s="671">
        <v>0</v>
      </c>
      <c r="E54" s="671"/>
      <c r="F54" s="671">
        <f t="shared" si="10"/>
        <v>0</v>
      </c>
      <c r="G54" s="671"/>
      <c r="H54" s="671"/>
      <c r="I54" s="670">
        <f t="shared" si="11"/>
        <v>0</v>
      </c>
    </row>
    <row r="55" spans="1:9">
      <c r="A55" s="785"/>
      <c r="B55" s="783"/>
      <c r="C55" s="784" t="s">
        <v>520</v>
      </c>
      <c r="D55" s="671">
        <v>0</v>
      </c>
      <c r="E55" s="671">
        <v>0</v>
      </c>
      <c r="F55" s="671">
        <f t="shared" si="10"/>
        <v>0</v>
      </c>
      <c r="G55" s="671">
        <v>0</v>
      </c>
      <c r="H55" s="671">
        <v>0</v>
      </c>
      <c r="I55" s="670">
        <f t="shared" si="11"/>
        <v>0</v>
      </c>
    </row>
    <row r="56" spans="1:9">
      <c r="A56" s="785"/>
      <c r="B56" s="783"/>
      <c r="C56" s="784" t="s">
        <v>521</v>
      </c>
      <c r="D56" s="671">
        <v>0</v>
      </c>
      <c r="E56" s="671"/>
      <c r="F56" s="671">
        <f t="shared" si="10"/>
        <v>0</v>
      </c>
      <c r="G56" s="671"/>
      <c r="H56" s="671"/>
      <c r="I56" s="670">
        <f t="shared" si="11"/>
        <v>0</v>
      </c>
    </row>
    <row r="57" spans="1:9" ht="18">
      <c r="A57" s="785"/>
      <c r="B57" s="783"/>
      <c r="C57" s="788" t="s">
        <v>522</v>
      </c>
      <c r="D57" s="671">
        <v>0</v>
      </c>
      <c r="E57" s="671"/>
      <c r="F57" s="671">
        <f t="shared" si="10"/>
        <v>0</v>
      </c>
      <c r="G57" s="671"/>
      <c r="H57" s="671"/>
      <c r="I57" s="670">
        <f t="shared" si="11"/>
        <v>0</v>
      </c>
    </row>
    <row r="58" spans="1:9" ht="18">
      <c r="A58" s="785"/>
      <c r="B58" s="783"/>
      <c r="C58" s="788" t="s">
        <v>523</v>
      </c>
      <c r="D58" s="671">
        <v>0</v>
      </c>
      <c r="E58" s="671"/>
      <c r="F58" s="671">
        <f t="shared" si="10"/>
        <v>0</v>
      </c>
      <c r="G58" s="671"/>
      <c r="H58" s="671"/>
      <c r="I58" s="670">
        <f t="shared" si="11"/>
        <v>0</v>
      </c>
    </row>
    <row r="59" spans="1:9">
      <c r="A59" s="785"/>
      <c r="B59" s="1279" t="s">
        <v>524</v>
      </c>
      <c r="C59" s="1280"/>
      <c r="D59" s="666">
        <f t="shared" ref="D59:I59" si="12">SUM(D60:D63)</f>
        <v>0</v>
      </c>
      <c r="E59" s="666">
        <f t="shared" si="12"/>
        <v>0</v>
      </c>
      <c r="F59" s="666">
        <f t="shared" si="12"/>
        <v>0</v>
      </c>
      <c r="G59" s="666">
        <f t="shared" si="12"/>
        <v>0</v>
      </c>
      <c r="H59" s="666">
        <f t="shared" si="12"/>
        <v>0</v>
      </c>
      <c r="I59" s="670">
        <f t="shared" si="12"/>
        <v>0</v>
      </c>
    </row>
    <row r="60" spans="1:9">
      <c r="A60" s="785"/>
      <c r="B60" s="783"/>
      <c r="C60" s="784" t="s">
        <v>525</v>
      </c>
      <c r="D60" s="671">
        <v>0</v>
      </c>
      <c r="E60" s="671"/>
      <c r="F60" s="671">
        <f t="shared" si="10"/>
        <v>0</v>
      </c>
      <c r="G60" s="671"/>
      <c r="H60" s="671"/>
      <c r="I60" s="670">
        <f t="shared" si="11"/>
        <v>0</v>
      </c>
    </row>
    <row r="61" spans="1:9">
      <c r="A61" s="785"/>
      <c r="B61" s="783"/>
      <c r="C61" s="784" t="s">
        <v>526</v>
      </c>
      <c r="D61" s="671">
        <v>0</v>
      </c>
      <c r="E61" s="671"/>
      <c r="F61" s="671">
        <v>0</v>
      </c>
      <c r="G61" s="671"/>
      <c r="H61" s="671"/>
      <c r="I61" s="670">
        <f t="shared" si="11"/>
        <v>0</v>
      </c>
    </row>
    <row r="62" spans="1:9">
      <c r="A62" s="785"/>
      <c r="B62" s="783"/>
      <c r="C62" s="784" t="s">
        <v>527</v>
      </c>
      <c r="D62" s="671">
        <v>0</v>
      </c>
      <c r="E62" s="671"/>
      <c r="F62" s="671">
        <v>0</v>
      </c>
      <c r="G62" s="671"/>
      <c r="H62" s="671"/>
      <c r="I62" s="670">
        <f t="shared" si="11"/>
        <v>0</v>
      </c>
    </row>
    <row r="63" spans="1:9">
      <c r="A63" s="785"/>
      <c r="B63" s="783"/>
      <c r="C63" s="784" t="s">
        <v>528</v>
      </c>
      <c r="D63" s="671">
        <v>0</v>
      </c>
      <c r="E63" s="671"/>
      <c r="F63" s="671">
        <v>0</v>
      </c>
      <c r="G63" s="671"/>
      <c r="H63" s="671"/>
      <c r="I63" s="670">
        <f t="shared" si="11"/>
        <v>0</v>
      </c>
    </row>
    <row r="64" spans="1:9">
      <c r="A64" s="785"/>
      <c r="B64" s="1279" t="s">
        <v>529</v>
      </c>
      <c r="C64" s="1280"/>
      <c r="D64" s="666">
        <f t="shared" ref="D64:I64" si="13">SUM(D65:D66)</f>
        <v>0</v>
      </c>
      <c r="E64" s="666">
        <f t="shared" si="13"/>
        <v>0</v>
      </c>
      <c r="F64" s="666">
        <f t="shared" si="13"/>
        <v>0</v>
      </c>
      <c r="G64" s="666">
        <f t="shared" si="13"/>
        <v>0</v>
      </c>
      <c r="H64" s="666">
        <f t="shared" si="13"/>
        <v>0</v>
      </c>
      <c r="I64" s="670">
        <f t="shared" si="13"/>
        <v>0</v>
      </c>
    </row>
    <row r="65" spans="1:10" ht="18.75" thickBot="1">
      <c r="A65" s="637"/>
      <c r="B65" s="719"/>
      <c r="C65" s="720" t="s">
        <v>530</v>
      </c>
      <c r="D65" s="672">
        <v>0</v>
      </c>
      <c r="E65" s="672">
        <v>0</v>
      </c>
      <c r="F65" s="672">
        <f t="shared" si="10"/>
        <v>0</v>
      </c>
      <c r="G65" s="672">
        <v>0</v>
      </c>
      <c r="H65" s="672">
        <v>0</v>
      </c>
      <c r="I65" s="746">
        <f>H65-D65</f>
        <v>0</v>
      </c>
    </row>
    <row r="66" spans="1:10">
      <c r="A66" s="785"/>
      <c r="B66" s="783"/>
      <c r="C66" s="788" t="s">
        <v>531</v>
      </c>
      <c r="D66" s="671">
        <v>0</v>
      </c>
      <c r="E66" s="671">
        <v>0</v>
      </c>
      <c r="F66" s="771">
        <v>0</v>
      </c>
      <c r="G66" s="671">
        <v>0</v>
      </c>
      <c r="H66" s="671">
        <v>0</v>
      </c>
      <c r="I66" s="670">
        <f>H66-D66</f>
        <v>0</v>
      </c>
    </row>
    <row r="67" spans="1:10">
      <c r="A67" s="785"/>
      <c r="B67" s="1279" t="s">
        <v>532</v>
      </c>
      <c r="C67" s="1280"/>
      <c r="D67" s="671">
        <v>0</v>
      </c>
      <c r="E67" s="671">
        <v>0</v>
      </c>
      <c r="F67" s="671">
        <f t="shared" si="10"/>
        <v>0</v>
      </c>
      <c r="G67" s="671">
        <v>0</v>
      </c>
      <c r="H67" s="671">
        <v>0</v>
      </c>
      <c r="I67" s="670">
        <f>H67-D67</f>
        <v>0</v>
      </c>
    </row>
    <row r="68" spans="1:10">
      <c r="A68" s="785"/>
      <c r="B68" s="1279" t="s">
        <v>533</v>
      </c>
      <c r="C68" s="1280"/>
      <c r="D68" s="671">
        <v>0</v>
      </c>
      <c r="E68" s="671">
        <v>0</v>
      </c>
      <c r="F68" s="671">
        <f t="shared" si="10"/>
        <v>0</v>
      </c>
      <c r="G68" s="671">
        <v>0</v>
      </c>
      <c r="H68" s="671">
        <v>0</v>
      </c>
      <c r="I68" s="670">
        <f>H68-D68</f>
        <v>0</v>
      </c>
    </row>
    <row r="69" spans="1:10" ht="8.25" customHeight="1">
      <c r="A69" s="785"/>
      <c r="B69" s="1279"/>
      <c r="C69" s="1280"/>
      <c r="D69" s="666"/>
      <c r="E69" s="666"/>
      <c r="F69" s="666" t="s">
        <v>255</v>
      </c>
      <c r="G69" s="666"/>
      <c r="H69" s="666"/>
      <c r="I69" s="670"/>
    </row>
    <row r="70" spans="1:10">
      <c r="A70" s="1289" t="s">
        <v>534</v>
      </c>
      <c r="B70" s="1290"/>
      <c r="C70" s="1291"/>
      <c r="D70" s="668">
        <f t="shared" ref="D70:I70" si="14">+D50+D59+D64+D67+D68</f>
        <v>0</v>
      </c>
      <c r="E70" s="668">
        <f t="shared" si="14"/>
        <v>0</v>
      </c>
      <c r="F70" s="668">
        <f t="shared" si="14"/>
        <v>0</v>
      </c>
      <c r="G70" s="668">
        <f t="shared" si="14"/>
        <v>0</v>
      </c>
      <c r="H70" s="668">
        <f t="shared" si="14"/>
        <v>0</v>
      </c>
      <c r="I70" s="747">
        <f t="shared" si="14"/>
        <v>0</v>
      </c>
    </row>
    <row r="71" spans="1:10" ht="6" customHeight="1">
      <c r="A71" s="785"/>
      <c r="B71" s="1279"/>
      <c r="C71" s="1280"/>
      <c r="D71" s="666"/>
      <c r="E71" s="666"/>
      <c r="F71" s="666" t="s">
        <v>255</v>
      </c>
      <c r="G71" s="666"/>
      <c r="H71" s="666"/>
      <c r="I71" s="670"/>
    </row>
    <row r="72" spans="1:10">
      <c r="A72" s="1282" t="s">
        <v>535</v>
      </c>
      <c r="B72" s="1283"/>
      <c r="C72" s="1285"/>
      <c r="D72" s="668">
        <f t="shared" ref="D72:I72" si="15">SUM(D73)</f>
        <v>0</v>
      </c>
      <c r="E72" s="668">
        <f t="shared" si="15"/>
        <v>0</v>
      </c>
      <c r="F72" s="668">
        <f t="shared" si="15"/>
        <v>0</v>
      </c>
      <c r="G72" s="668">
        <f t="shared" si="15"/>
        <v>0</v>
      </c>
      <c r="H72" s="668">
        <f t="shared" si="15"/>
        <v>0</v>
      </c>
      <c r="I72" s="747">
        <f t="shared" si="15"/>
        <v>0</v>
      </c>
    </row>
    <row r="73" spans="1:10">
      <c r="A73" s="785"/>
      <c r="B73" s="1286" t="s">
        <v>536</v>
      </c>
      <c r="C73" s="1280"/>
      <c r="D73" s="671">
        <v>0</v>
      </c>
      <c r="E73" s="671"/>
      <c r="F73" s="671" t="s">
        <v>255</v>
      </c>
      <c r="G73" s="671"/>
      <c r="H73" s="671">
        <v>0</v>
      </c>
      <c r="I73" s="670">
        <f>H73-D73</f>
        <v>0</v>
      </c>
    </row>
    <row r="74" spans="1:10" ht="7.5" customHeight="1">
      <c r="A74" s="785"/>
      <c r="B74" s="1286"/>
      <c r="C74" s="1280"/>
      <c r="D74" s="666"/>
      <c r="E74" s="666"/>
      <c r="F74" s="666" t="s">
        <v>255</v>
      </c>
      <c r="G74" s="666"/>
      <c r="H74" s="666"/>
      <c r="I74" s="670"/>
    </row>
    <row r="75" spans="1:10">
      <c r="A75" s="1282" t="s">
        <v>537</v>
      </c>
      <c r="B75" s="1283"/>
      <c r="C75" s="1285"/>
      <c r="D75" s="894">
        <f t="shared" ref="D75:I75" si="16">+D44+D70+D72</f>
        <v>88528385</v>
      </c>
      <c r="E75" s="894">
        <f t="shared" si="16"/>
        <v>0</v>
      </c>
      <c r="F75" s="894">
        <f t="shared" si="16"/>
        <v>88528385</v>
      </c>
      <c r="G75" s="894">
        <f t="shared" si="16"/>
        <v>19502853</v>
      </c>
      <c r="H75" s="894">
        <f t="shared" si="16"/>
        <v>18367023</v>
      </c>
      <c r="I75" s="895">
        <f t="shared" si="16"/>
        <v>-70161362</v>
      </c>
    </row>
    <row r="76" spans="1:10" ht="6" customHeight="1">
      <c r="A76" s="785"/>
      <c r="B76" s="1286"/>
      <c r="C76" s="1280"/>
      <c r="D76" s="666"/>
      <c r="E76" s="666"/>
      <c r="F76" s="666" t="s">
        <v>255</v>
      </c>
      <c r="G76" s="666"/>
      <c r="H76" s="666"/>
      <c r="I76" s="670"/>
    </row>
    <row r="77" spans="1:10">
      <c r="A77" s="785"/>
      <c r="B77" s="1294" t="s">
        <v>538</v>
      </c>
      <c r="C77" s="1285"/>
      <c r="D77" s="670"/>
      <c r="E77" s="670"/>
      <c r="F77" s="670" t="s">
        <v>255</v>
      </c>
      <c r="G77" s="670"/>
      <c r="H77" s="670"/>
      <c r="I77" s="670"/>
    </row>
    <row r="78" spans="1:10" ht="21.75" customHeight="1">
      <c r="A78" s="785"/>
      <c r="B78" s="1295" t="s">
        <v>539</v>
      </c>
      <c r="C78" s="1296"/>
      <c r="D78" s="671">
        <v>0</v>
      </c>
      <c r="E78" s="671">
        <v>0</v>
      </c>
      <c r="F78" s="671">
        <f t="shared" si="10"/>
        <v>0</v>
      </c>
      <c r="G78" s="671">
        <v>0</v>
      </c>
      <c r="H78" s="671">
        <v>0</v>
      </c>
      <c r="I78" s="670">
        <f>H78-D78</f>
        <v>0</v>
      </c>
    </row>
    <row r="79" spans="1:10" ht="22.5" customHeight="1">
      <c r="A79" s="785"/>
      <c r="B79" s="1295" t="s">
        <v>540</v>
      </c>
      <c r="C79" s="1296"/>
      <c r="D79" s="671">
        <v>0</v>
      </c>
      <c r="E79" s="671">
        <v>0</v>
      </c>
      <c r="F79" s="671">
        <f t="shared" si="10"/>
        <v>0</v>
      </c>
      <c r="G79" s="671">
        <v>0</v>
      </c>
      <c r="H79" s="671">
        <v>0</v>
      </c>
      <c r="I79" s="670">
        <f>H79-D79</f>
        <v>0</v>
      </c>
    </row>
    <row r="80" spans="1:10">
      <c r="A80" s="785"/>
      <c r="B80" s="1294" t="s">
        <v>541</v>
      </c>
      <c r="C80" s="1285"/>
      <c r="D80" s="668">
        <f t="shared" ref="D80:I80" si="17">+D78+D79</f>
        <v>0</v>
      </c>
      <c r="E80" s="668">
        <f t="shared" si="17"/>
        <v>0</v>
      </c>
      <c r="F80" s="668">
        <f t="shared" si="17"/>
        <v>0</v>
      </c>
      <c r="G80" s="668">
        <f t="shared" si="17"/>
        <v>0</v>
      </c>
      <c r="H80" s="668">
        <f t="shared" si="17"/>
        <v>0</v>
      </c>
      <c r="I80" s="747">
        <f t="shared" si="17"/>
        <v>0</v>
      </c>
      <c r="J80" s="518" t="s">
        <v>255</v>
      </c>
    </row>
    <row r="81" spans="1:10" ht="15.75" thickBot="1">
      <c r="A81" s="636"/>
      <c r="B81" s="1292"/>
      <c r="C81" s="1293"/>
      <c r="D81" s="667"/>
      <c r="E81" s="667"/>
      <c r="F81" s="667"/>
      <c r="G81" s="667"/>
      <c r="H81" s="667"/>
      <c r="I81" s="667"/>
      <c r="J81" s="518" t="str">
        <f>IF(E75&lt;&gt;'ETCA-II-01'!D24,"ERROR!!!!! EL MONTO NO COINCIDE CON LO REPORTADO EN EL FORMATO ETCA-II-01 EN EL TOTAL DE INGRESOS","")</f>
        <v/>
      </c>
    </row>
    <row r="82" spans="1:10">
      <c r="J82" s="518" t="s">
        <v>255</v>
      </c>
    </row>
    <row r="83" spans="1:10">
      <c r="J83" s="518" t="s">
        <v>255</v>
      </c>
    </row>
    <row r="84" spans="1:10">
      <c r="J84" s="518" t="s">
        <v>255</v>
      </c>
    </row>
    <row r="85" spans="1:10">
      <c r="J85" s="518" t="s">
        <v>255</v>
      </c>
    </row>
    <row r="86" spans="1:10">
      <c r="J86" s="518" t="str">
        <f>IF(D75&lt;&gt;'ETCA-II-01'!C51,"ERROR!!!!! EL MONTO NO COINCIDE CON LO REPORTADO EN EL FORMATO ETCA-II-01 EN EL TOTAL DE INGRESOS","")</f>
        <v/>
      </c>
    </row>
    <row r="87" spans="1:10">
      <c r="J87" s="518" t="str">
        <f>IF(E75&lt;&gt;'ETCA-II-01'!D51,"ERROR!!!!! EL MONTO NO COINCIDE CON LO REPORTADO EN EL FORMATO ETCA-II-01 EN EL TOTAL DE INGRESOS","")</f>
        <v/>
      </c>
    </row>
    <row r="88" spans="1:10">
      <c r="J88" s="518" t="str">
        <f>IF(F75&lt;&gt;'ETCA-II-01'!E51,"ERROR!!!!! EL MONTO NO COINCIDE CON LO REPORTADO EN EL FORMATO ETCA-II-01 EN EL TOTAL DE INGRESOS","")</f>
        <v/>
      </c>
    </row>
    <row r="89" spans="1:10">
      <c r="J89" s="518" t="s">
        <v>255</v>
      </c>
    </row>
    <row r="90" spans="1:10">
      <c r="J90" s="518" t="s">
        <v>255</v>
      </c>
    </row>
    <row r="91" spans="1:10">
      <c r="J91" s="518" t="s">
        <v>255</v>
      </c>
    </row>
  </sheetData>
  <sheetProtection formatColumns="0" formatRows="0" insertHyperlinks="0"/>
  <mergeCells count="63">
    <mergeCell ref="B81:C81"/>
    <mergeCell ref="A75:C75"/>
    <mergeCell ref="B76:C76"/>
    <mergeCell ref="B77:C77"/>
    <mergeCell ref="B78:C78"/>
    <mergeCell ref="B79:C79"/>
    <mergeCell ref="B80:C80"/>
    <mergeCell ref="B74:C74"/>
    <mergeCell ref="A49:C49"/>
    <mergeCell ref="B50:C50"/>
    <mergeCell ref="B59:C59"/>
    <mergeCell ref="B64:C64"/>
    <mergeCell ref="B67:C67"/>
    <mergeCell ref="B68:C68"/>
    <mergeCell ref="B69:C69"/>
    <mergeCell ref="A70:C70"/>
    <mergeCell ref="B71:C71"/>
    <mergeCell ref="G18:G19"/>
    <mergeCell ref="H18:H19"/>
    <mergeCell ref="I18:I19"/>
    <mergeCell ref="A72:C72"/>
    <mergeCell ref="B73:C73"/>
    <mergeCell ref="A47:C47"/>
    <mergeCell ref="B38:C38"/>
    <mergeCell ref="B40:C40"/>
    <mergeCell ref="D44:D46"/>
    <mergeCell ref="D18:D19"/>
    <mergeCell ref="E18:E19"/>
    <mergeCell ref="G44:G46"/>
    <mergeCell ref="H44:H46"/>
    <mergeCell ref="I44:I46"/>
    <mergeCell ref="B31:C31"/>
    <mergeCell ref="B37:C37"/>
    <mergeCell ref="F18:F19"/>
    <mergeCell ref="E44:E46"/>
    <mergeCell ref="F44:F46"/>
    <mergeCell ref="A9:C9"/>
    <mergeCell ref="B17:C17"/>
    <mergeCell ref="A18:A19"/>
    <mergeCell ref="B18:C18"/>
    <mergeCell ref="B19:C19"/>
    <mergeCell ref="B16:C16"/>
    <mergeCell ref="B15:C15"/>
    <mergeCell ref="A10:C10"/>
    <mergeCell ref="B11:C11"/>
    <mergeCell ref="B12:C12"/>
    <mergeCell ref="B13:C13"/>
    <mergeCell ref="B14:C14"/>
    <mergeCell ref="A6:C6"/>
    <mergeCell ref="D6:H6"/>
    <mergeCell ref="I6:I8"/>
    <mergeCell ref="A7:C7"/>
    <mergeCell ref="A8:C8"/>
    <mergeCell ref="D7:D8"/>
    <mergeCell ref="E7:E8"/>
    <mergeCell ref="F7:F8"/>
    <mergeCell ref="G7:G8"/>
    <mergeCell ref="H7:H8"/>
    <mergeCell ref="A5:I5"/>
    <mergeCell ref="A4:I4"/>
    <mergeCell ref="A2:I2"/>
    <mergeCell ref="A1:I1"/>
    <mergeCell ref="A3:I3"/>
  </mergeCell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16.xml><?xml version="1.0" encoding="utf-8"?>
<worksheet xmlns="http://schemas.openxmlformats.org/spreadsheetml/2006/main" xmlns:r="http://schemas.openxmlformats.org/officeDocument/2006/relationships">
  <sheetPr codeName="Hoja11">
    <pageSetUpPr fitToPage="1"/>
  </sheetPr>
  <dimension ref="A1:E23"/>
  <sheetViews>
    <sheetView view="pageBreakPreview" zoomScaleSheetLayoutView="100" workbookViewId="0">
      <selection activeCell="C15" sqref="C15"/>
    </sheetView>
  </sheetViews>
  <sheetFormatPr baseColWidth="10" defaultColWidth="11.28515625" defaultRowHeight="16.5"/>
  <cols>
    <col min="1" max="1" width="1.28515625" style="123" customWidth="1"/>
    <col min="2" max="2" width="43.85546875" style="123" customWidth="1"/>
    <col min="3" max="4" width="25.7109375" style="123" customWidth="1"/>
    <col min="5" max="5" width="62" style="241" customWidth="1"/>
    <col min="6" max="16384" width="11.28515625" style="123"/>
  </cols>
  <sheetData>
    <row r="1" spans="1:5">
      <c r="A1" s="1183" t="s">
        <v>23</v>
      </c>
      <c r="B1" s="1183"/>
      <c r="C1" s="1183"/>
      <c r="D1" s="1183"/>
    </row>
    <row r="2" spans="1:5" s="163" customFormat="1" ht="15.75">
      <c r="A2" s="1183" t="s">
        <v>542</v>
      </c>
      <c r="B2" s="1183"/>
      <c r="C2" s="1183"/>
      <c r="D2" s="1183"/>
      <c r="E2" s="421"/>
    </row>
    <row r="3" spans="1:5" s="163" customFormat="1" ht="15.75">
      <c r="A3" s="1184" t="str">
        <f>'ETCA-I-01'!A3:G3</f>
        <v>TELEVISORA DE HERMOSILLO, S.A. DE C.V.</v>
      </c>
      <c r="B3" s="1184"/>
      <c r="C3" s="1184"/>
      <c r="D3" s="1184"/>
      <c r="E3" s="420"/>
    </row>
    <row r="4" spans="1:5" s="163" customFormat="1">
      <c r="A4" s="1185" t="str">
        <f>'ETCA-I-01'!A4:G4</f>
        <v>Al 31 de Marzo de 2019</v>
      </c>
      <c r="B4" s="1185"/>
      <c r="C4" s="1185"/>
      <c r="D4" s="1185"/>
      <c r="E4" s="420"/>
    </row>
    <row r="5" spans="1:5" s="165" customFormat="1" ht="17.25" thickBot="1">
      <c r="A5" s="164"/>
      <c r="B5" s="1186" t="s">
        <v>543</v>
      </c>
      <c r="C5" s="1186"/>
      <c r="D5" s="246"/>
      <c r="E5" s="422"/>
    </row>
    <row r="6" spans="1:5" s="166" customFormat="1" ht="27" customHeight="1" thickBot="1">
      <c r="A6" s="1297" t="s">
        <v>544</v>
      </c>
      <c r="B6" s="1298"/>
      <c r="C6" s="255"/>
      <c r="D6" s="896">
        <f>'ETCA-II-01'!F24</f>
        <v>19502852.760000002</v>
      </c>
      <c r="E6" s="423" t="str">
        <f>IF(D6&lt;&gt;'ETCA-II-01'!F51,"ERROR!!!!! EL MONTO NO COINCIDE CON LO REPORTADO EN EL FORMATO ETCA-II-01 EN EL TOTAL DEVENGADO DEL ANALÍTICO DE INGRESOS","")</f>
        <v/>
      </c>
    </row>
    <row r="7" spans="1:5" s="249" customFormat="1" ht="9.75" customHeight="1">
      <c r="A7" s="267"/>
      <c r="B7" s="247"/>
      <c r="C7" s="248"/>
      <c r="D7" s="269"/>
      <c r="E7" s="424"/>
    </row>
    <row r="8" spans="1:5" s="249" customFormat="1" ht="17.25" customHeight="1" thickBot="1">
      <c r="A8" s="268" t="s">
        <v>545</v>
      </c>
      <c r="B8" s="250"/>
      <c r="C8" s="251"/>
      <c r="D8" s="270"/>
      <c r="E8" s="423"/>
    </row>
    <row r="9" spans="1:5" ht="20.100000000000001" customHeight="1" thickBot="1">
      <c r="A9" s="257" t="s">
        <v>546</v>
      </c>
      <c r="B9" s="258"/>
      <c r="C9" s="259"/>
      <c r="D9" s="260">
        <f>SUM(C10:C14)</f>
        <v>148981</v>
      </c>
      <c r="E9" s="423"/>
    </row>
    <row r="10" spans="1:5" ht="20.100000000000001" customHeight="1">
      <c r="A10" s="167"/>
      <c r="B10" s="276" t="s">
        <v>547</v>
      </c>
      <c r="C10" s="261"/>
      <c r="D10" s="425"/>
      <c r="E10" s="442" t="str">
        <f>IF(C10&lt;&gt;'ETCA-I-03'!C22,"ERROR!!!, NO COINCIDEN LOS MONTOS CON LO REPORTADO EN EL FORMATO ETCA-I-03 EN EL EJERCICIO 2017","")</f>
        <v/>
      </c>
    </row>
    <row r="11" spans="1:5" ht="33" customHeight="1">
      <c r="A11" s="167"/>
      <c r="B11" s="277" t="s">
        <v>548</v>
      </c>
      <c r="C11" s="261"/>
      <c r="D11" s="425"/>
      <c r="E11" s="442" t="str">
        <f>IF(C11&lt;&gt;'ETCA-I-03'!C23,"ERROR!!!, NO COINCIDEN LOS MONTOS CON LO REPORTADO EN EL FORMATO ETCA-I-03 EN EL EJERCICIO 2017","")</f>
        <v/>
      </c>
    </row>
    <row r="12" spans="1:5" ht="20.100000000000001" customHeight="1">
      <c r="A12" s="168"/>
      <c r="B12" s="277" t="s">
        <v>549</v>
      </c>
      <c r="C12" s="261"/>
      <c r="D12" s="425"/>
      <c r="E12" s="442" t="str">
        <f>IF(C12&lt;&gt;'ETCA-I-03'!C24,"ERROR!!!, NO COINCIDEN LOS MONTOS CON LO REPORTADO EN EL FORMATO ETCA-I-03 EN EL EJERCICIO 2017","")</f>
        <v/>
      </c>
    </row>
    <row r="13" spans="1:5" ht="20.100000000000001" customHeight="1">
      <c r="A13" s="168"/>
      <c r="B13" s="277" t="s">
        <v>550</v>
      </c>
      <c r="C13" s="888">
        <v>143023</v>
      </c>
      <c r="D13" s="425"/>
      <c r="E13" s="442" t="str">
        <f>IF(C13&lt;&gt;'ETCA-I-03'!C25,"ERROR!!!, NO COINCIDEN LOS MONTOS CON LO REPORTADO EN EL FORMATO ETCA-I-03 EN EL EJERCICIO 2017","")</f>
        <v/>
      </c>
    </row>
    <row r="14" spans="1:5" ht="24.75" customHeight="1" thickBot="1">
      <c r="A14" s="252" t="s">
        <v>551</v>
      </c>
      <c r="B14" s="280"/>
      <c r="C14" s="889">
        <v>5958</v>
      </c>
      <c r="D14" s="426"/>
      <c r="E14" s="423"/>
    </row>
    <row r="15" spans="1:5" ht="7.5" customHeight="1">
      <c r="A15" s="281"/>
      <c r="B15" s="271"/>
      <c r="C15" s="272"/>
      <c r="D15" s="273"/>
      <c r="E15" s="423"/>
    </row>
    <row r="16" spans="1:5" ht="20.100000000000001" customHeight="1" thickBot="1">
      <c r="A16" s="282" t="s">
        <v>552</v>
      </c>
      <c r="B16" s="274"/>
      <c r="C16" s="275"/>
      <c r="D16" s="253"/>
      <c r="E16" s="423"/>
    </row>
    <row r="17" spans="1:5" ht="20.100000000000001" customHeight="1" thickBot="1">
      <c r="A17" s="257" t="s">
        <v>553</v>
      </c>
      <c r="B17" s="258"/>
      <c r="C17" s="259"/>
      <c r="D17" s="260">
        <f>SUM(C18:C22)</f>
        <v>0</v>
      </c>
      <c r="E17" s="423"/>
    </row>
    <row r="18" spans="1:5" ht="20.100000000000001" customHeight="1">
      <c r="A18" s="168"/>
      <c r="B18" s="276" t="s">
        <v>554</v>
      </c>
      <c r="C18" s="262"/>
      <c r="D18" s="425"/>
      <c r="E18" s="423"/>
    </row>
    <row r="19" spans="1:5" ht="20.100000000000001" customHeight="1">
      <c r="A19" s="168"/>
      <c r="B19" s="277" t="s">
        <v>555</v>
      </c>
      <c r="C19" s="262"/>
      <c r="D19" s="425"/>
      <c r="E19" s="423"/>
    </row>
    <row r="20" spans="1:5" ht="20.100000000000001" customHeight="1">
      <c r="A20" s="168"/>
      <c r="B20" s="277" t="s">
        <v>556</v>
      </c>
      <c r="C20" s="890">
        <v>0</v>
      </c>
      <c r="D20" s="425"/>
      <c r="E20" s="423"/>
    </row>
    <row r="21" spans="1:5" ht="20.100000000000001" customHeight="1">
      <c r="A21" s="254" t="s">
        <v>557</v>
      </c>
      <c r="B21" s="278"/>
      <c r="C21" s="262"/>
      <c r="D21" s="425"/>
      <c r="E21" s="423"/>
    </row>
    <row r="22" spans="1:5" ht="20.100000000000001" customHeight="1" thickBot="1">
      <c r="A22" s="168"/>
      <c r="B22" s="279"/>
      <c r="C22" s="263"/>
      <c r="D22" s="425"/>
      <c r="E22" s="423"/>
    </row>
    <row r="23" spans="1:5" ht="26.25" customHeight="1" thickBot="1">
      <c r="A23" s="264" t="s">
        <v>558</v>
      </c>
      <c r="B23" s="265"/>
      <c r="C23" s="266"/>
      <c r="D23" s="896">
        <f>D6+D9-D17</f>
        <v>19651833.760000002</v>
      </c>
      <c r="E23" s="423" t="s">
        <v>255</v>
      </c>
    </row>
  </sheetData>
  <sheetProtection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17.xml><?xml version="1.0" encoding="utf-8"?>
<worksheet xmlns="http://schemas.openxmlformats.org/spreadsheetml/2006/main" xmlns:r="http://schemas.openxmlformats.org/officeDocument/2006/relationships">
  <dimension ref="A1:G91"/>
  <sheetViews>
    <sheetView view="pageBreakPreview" zoomScale="98" zoomScaleSheetLayoutView="98" workbookViewId="0">
      <selection activeCell="F82" sqref="F82"/>
    </sheetView>
  </sheetViews>
  <sheetFormatPr baseColWidth="10" defaultRowHeight="15"/>
  <cols>
    <col min="1" max="1" width="49.85546875" customWidth="1"/>
    <col min="2" max="2" width="13.7109375" customWidth="1"/>
    <col min="3" max="3" width="15.42578125" customWidth="1"/>
    <col min="4" max="7" width="13.7109375" customWidth="1"/>
  </cols>
  <sheetData>
    <row r="1" spans="1:7" ht="15.75">
      <c r="A1" s="1183" t="s">
        <v>23</v>
      </c>
      <c r="B1" s="1183"/>
      <c r="C1" s="1183"/>
      <c r="D1" s="1183"/>
      <c r="E1" s="1183"/>
      <c r="F1" s="1183"/>
      <c r="G1" s="1183"/>
    </row>
    <row r="2" spans="1:7" ht="15.75">
      <c r="A2" s="1183" t="s">
        <v>559</v>
      </c>
      <c r="B2" s="1183"/>
      <c r="C2" s="1183"/>
      <c r="D2" s="1183"/>
      <c r="E2" s="1183"/>
      <c r="F2" s="1183"/>
      <c r="G2" s="1183"/>
    </row>
    <row r="3" spans="1:7" ht="15.75">
      <c r="A3" s="1183" t="s">
        <v>560</v>
      </c>
      <c r="B3" s="1183"/>
      <c r="C3" s="1183"/>
      <c r="D3" s="1183"/>
      <c r="E3" s="1183"/>
      <c r="F3" s="1183"/>
      <c r="G3" s="1183"/>
    </row>
    <row r="4" spans="1:7" ht="15.75">
      <c r="A4" s="1184" t="str">
        <f>'ETCA-I-01'!A3:G3</f>
        <v>TELEVISORA DE HERMOSILLO, S.A. DE C.V.</v>
      </c>
      <c r="B4" s="1184"/>
      <c r="C4" s="1184"/>
      <c r="D4" s="1184"/>
      <c r="E4" s="1184"/>
      <c r="F4" s="1184"/>
      <c r="G4" s="1184"/>
    </row>
    <row r="5" spans="1:7" ht="16.5">
      <c r="A5" s="1185" t="str">
        <f>'ETCA-I-03'!A4:D4</f>
        <v>Del 01 de Enero al 31 de Marzo de 2019</v>
      </c>
      <c r="B5" s="1185"/>
      <c r="C5" s="1185"/>
      <c r="D5" s="1185"/>
      <c r="E5" s="1185"/>
      <c r="F5" s="1185"/>
      <c r="G5" s="1185"/>
    </row>
    <row r="6" spans="1:7" ht="17.25" thickBot="1">
      <c r="A6" s="1301" t="s">
        <v>561</v>
      </c>
      <c r="B6" s="1301"/>
      <c r="C6" s="1301"/>
      <c r="D6" s="1301"/>
      <c r="E6" s="1301"/>
      <c r="F6" s="246"/>
      <c r="G6" s="165"/>
    </row>
    <row r="7" spans="1:7" ht="38.25">
      <c r="A7" s="1299" t="s">
        <v>562</v>
      </c>
      <c r="B7" s="199" t="s">
        <v>563</v>
      </c>
      <c r="C7" s="199" t="s">
        <v>473</v>
      </c>
      <c r="D7" s="469" t="s">
        <v>564</v>
      </c>
      <c r="E7" s="200" t="s">
        <v>565</v>
      </c>
      <c r="F7" s="200" t="s">
        <v>566</v>
      </c>
      <c r="G7" s="470" t="s">
        <v>567</v>
      </c>
    </row>
    <row r="8" spans="1:7" ht="15.75" thickBot="1">
      <c r="A8" s="1300"/>
      <c r="B8" s="203" t="s">
        <v>438</v>
      </c>
      <c r="C8" s="203" t="s">
        <v>439</v>
      </c>
      <c r="D8" s="471" t="s">
        <v>568</v>
      </c>
      <c r="E8" s="204" t="s">
        <v>441</v>
      </c>
      <c r="F8" s="204" t="s">
        <v>442</v>
      </c>
      <c r="G8" s="472" t="s">
        <v>569</v>
      </c>
    </row>
    <row r="9" spans="1:7">
      <c r="A9" s="931" t="s">
        <v>222</v>
      </c>
      <c r="B9" s="929">
        <f>SUM(B10:B16)+1</f>
        <v>57610577</v>
      </c>
      <c r="C9" s="929">
        <f>SUM(C10:C16)</f>
        <v>0</v>
      </c>
      <c r="D9" s="929">
        <f>B9+C9</f>
        <v>57610577</v>
      </c>
      <c r="E9" s="929">
        <f>SUM(E10:E16)+1</f>
        <v>17045092</v>
      </c>
      <c r="F9" s="929">
        <f>SUM(F10:F16)</f>
        <v>13514699</v>
      </c>
      <c r="G9" s="930">
        <f>D9-E9</f>
        <v>40565485</v>
      </c>
    </row>
    <row r="10" spans="1:7">
      <c r="A10" s="473" t="s">
        <v>570</v>
      </c>
      <c r="B10" s="479">
        <f>SUM('ETCA-II-13'!C13:C19)</f>
        <v>35602637</v>
      </c>
      <c r="C10" s="479">
        <f>SUM('ETCA-II-13'!D13:D19)</f>
        <v>0</v>
      </c>
      <c r="D10" s="477">
        <f t="shared" ref="D10:D72" si="0">B10+C10</f>
        <v>35602637</v>
      </c>
      <c r="E10" s="479">
        <f>SUM('ETCA-II-13'!F13:F19)</f>
        <v>10965875</v>
      </c>
      <c r="F10" s="479">
        <f>SUM('ETCA-II-13'!G13:G19)</f>
        <v>10965875</v>
      </c>
      <c r="G10" s="478">
        <f t="shared" ref="G10:G73" si="1">D10-E10</f>
        <v>24636762</v>
      </c>
    </row>
    <row r="11" spans="1:7">
      <c r="A11" s="473" t="s">
        <v>571</v>
      </c>
      <c r="B11" s="479">
        <f>SUM('ETCA-II-13'!C21)</f>
        <v>526349</v>
      </c>
      <c r="C11" s="479">
        <f>SUM('ETCA-II-13'!D21)</f>
        <v>0</v>
      </c>
      <c r="D11" s="477">
        <f t="shared" si="0"/>
        <v>526349</v>
      </c>
      <c r="E11" s="479">
        <f>SUM('ETCA-II-13'!F21)</f>
        <v>125611</v>
      </c>
      <c r="F11" s="479">
        <f>SUM('ETCA-II-13'!G21)</f>
        <v>125611</v>
      </c>
      <c r="G11" s="478">
        <f t="shared" si="1"/>
        <v>400738</v>
      </c>
    </row>
    <row r="12" spans="1:7">
      <c r="A12" s="473" t="s">
        <v>572</v>
      </c>
      <c r="B12" s="479">
        <f>SUM('ETCA-II-13'!C24:C34)</f>
        <v>7974834</v>
      </c>
      <c r="C12" s="479">
        <f>SUM('ETCA-II-13'!D24:D34)</f>
        <v>0</v>
      </c>
      <c r="D12" s="477">
        <f t="shared" si="0"/>
        <v>7974834</v>
      </c>
      <c r="E12" s="479">
        <f>SUM('ETCA-II-13'!F24:F34)</f>
        <v>2721704</v>
      </c>
      <c r="F12" s="479">
        <f>SUM('ETCA-II-13'!G24:G34)</f>
        <v>1134459</v>
      </c>
      <c r="G12" s="478">
        <f t="shared" si="1"/>
        <v>5253130</v>
      </c>
    </row>
    <row r="13" spans="1:7">
      <c r="A13" s="473" t="s">
        <v>573</v>
      </c>
      <c r="B13" s="479">
        <f>SUM('ETCA-II-13'!C36:C38)</f>
        <v>6376541</v>
      </c>
      <c r="C13" s="479">
        <f>SUM('ETCA-II-13'!D36:D38)</f>
        <v>0</v>
      </c>
      <c r="D13" s="477">
        <f t="shared" si="0"/>
        <v>6376541</v>
      </c>
      <c r="E13" s="479">
        <f>SUM('ETCA-II-13'!F36:F38)</f>
        <v>1768350</v>
      </c>
      <c r="F13" s="479">
        <f>SUM('ETCA-II-13'!G36:G38)</f>
        <v>653889</v>
      </c>
      <c r="G13" s="478">
        <f t="shared" si="1"/>
        <v>4608191</v>
      </c>
    </row>
    <row r="14" spans="1:7">
      <c r="A14" s="473" t="s">
        <v>574</v>
      </c>
      <c r="B14" s="479">
        <f>SUM('ETCA-II-13'!C40:C45)</f>
        <v>5422940</v>
      </c>
      <c r="C14" s="479">
        <f>SUM('ETCA-II-13'!D40:D45)</f>
        <v>0</v>
      </c>
      <c r="D14" s="477">
        <f t="shared" si="0"/>
        <v>5422940</v>
      </c>
      <c r="E14" s="479">
        <f>SUM('ETCA-II-13'!F40:F45)</f>
        <v>1463551</v>
      </c>
      <c r="F14" s="479">
        <f>SUM('ETCA-II-13'!G40:G45)</f>
        <v>634865</v>
      </c>
      <c r="G14" s="478">
        <f t="shared" si="1"/>
        <v>3959389</v>
      </c>
    </row>
    <row r="15" spans="1:7">
      <c r="A15" s="473" t="s">
        <v>575</v>
      </c>
      <c r="B15" s="479"/>
      <c r="C15" s="479"/>
      <c r="D15" s="477">
        <f t="shared" si="0"/>
        <v>0</v>
      </c>
      <c r="E15" s="479"/>
      <c r="F15" s="479"/>
      <c r="G15" s="478">
        <f t="shared" si="1"/>
        <v>0</v>
      </c>
    </row>
    <row r="16" spans="1:7">
      <c r="A16" s="473" t="s">
        <v>576</v>
      </c>
      <c r="B16" s="479">
        <f>SUM('ETCA-II-13'!C47)</f>
        <v>1707275</v>
      </c>
      <c r="C16" s="479">
        <f>SUM('ETCA-II-13'!D47)</f>
        <v>0</v>
      </c>
      <c r="D16" s="477">
        <f t="shared" si="0"/>
        <v>1707275</v>
      </c>
      <c r="E16" s="479">
        <f>SUM('ETCA-II-13'!F47)</f>
        <v>0</v>
      </c>
      <c r="F16" s="479">
        <f>SUM('ETCA-II-13'!G47)</f>
        <v>0</v>
      </c>
      <c r="G16" s="478">
        <f t="shared" si="1"/>
        <v>1707275</v>
      </c>
    </row>
    <row r="17" spans="1:7">
      <c r="A17" s="932" t="s">
        <v>223</v>
      </c>
      <c r="B17" s="929">
        <f>SUM(B18:B26)</f>
        <v>1420105</v>
      </c>
      <c r="C17" s="929">
        <f>SUM(C18:C26)</f>
        <v>0</v>
      </c>
      <c r="D17" s="929">
        <f>B17+C17</f>
        <v>1420105</v>
      </c>
      <c r="E17" s="929">
        <f>SUM(E18:E26)-1</f>
        <v>245782</v>
      </c>
      <c r="F17" s="929">
        <f>SUM(F18:F26)-1</f>
        <v>229026</v>
      </c>
      <c r="G17" s="930">
        <f t="shared" si="1"/>
        <v>1174323</v>
      </c>
    </row>
    <row r="18" spans="1:7" ht="25.5">
      <c r="A18" s="473" t="s">
        <v>577</v>
      </c>
      <c r="B18" s="479">
        <f>SUM('ETCA-II-13'!C51:C54)</f>
        <v>110556</v>
      </c>
      <c r="C18" s="479">
        <f>SUM('ETCA-II-13'!D51:D54)</f>
        <v>0</v>
      </c>
      <c r="D18" s="477">
        <f t="shared" si="0"/>
        <v>110556</v>
      </c>
      <c r="E18" s="479">
        <f>SUM('ETCA-II-13'!F51:F54)</f>
        <v>25470</v>
      </c>
      <c r="F18" s="479">
        <f>SUM('ETCA-II-13'!G51:G54)</f>
        <v>21755</v>
      </c>
      <c r="G18" s="478">
        <f t="shared" si="1"/>
        <v>85086</v>
      </c>
    </row>
    <row r="19" spans="1:7">
      <c r="A19" s="473" t="s">
        <v>578</v>
      </c>
      <c r="B19" s="479">
        <f>SUM('ETCA-II-13'!C56)</f>
        <v>163902</v>
      </c>
      <c r="C19" s="479">
        <f>SUM('ETCA-II-13'!D56)</f>
        <v>0</v>
      </c>
      <c r="D19" s="477">
        <f t="shared" si="0"/>
        <v>163902</v>
      </c>
      <c r="E19" s="479">
        <f>SUM('ETCA-II-13'!F56)</f>
        <v>28854</v>
      </c>
      <c r="F19" s="479">
        <f>SUM('ETCA-II-13'!G56)</f>
        <v>15813</v>
      </c>
      <c r="G19" s="478">
        <f t="shared" si="1"/>
        <v>135048</v>
      </c>
    </row>
    <row r="20" spans="1:7">
      <c r="A20" s="473" t="s">
        <v>579</v>
      </c>
      <c r="B20" s="479"/>
      <c r="C20" s="479"/>
      <c r="D20" s="477">
        <f t="shared" si="0"/>
        <v>0</v>
      </c>
      <c r="E20" s="479"/>
      <c r="F20" s="479"/>
      <c r="G20" s="478">
        <f t="shared" si="1"/>
        <v>0</v>
      </c>
    </row>
    <row r="21" spans="1:7">
      <c r="A21" s="473" t="s">
        <v>580</v>
      </c>
      <c r="B21" s="479">
        <f>SUM('ETCA-II-13'!C58:C59)</f>
        <v>478031</v>
      </c>
      <c r="C21" s="479">
        <f>SUM('ETCA-II-13'!D58:D59)</f>
        <v>-24000</v>
      </c>
      <c r="D21" s="477">
        <f t="shared" si="0"/>
        <v>454031</v>
      </c>
      <c r="E21" s="479">
        <f>SUM('ETCA-II-13'!F58:F59)</f>
        <v>1196</v>
      </c>
      <c r="F21" s="479">
        <f>SUM('ETCA-II-13'!G58:G59)</f>
        <v>1196</v>
      </c>
      <c r="G21" s="478">
        <f t="shared" si="1"/>
        <v>452835</v>
      </c>
    </row>
    <row r="22" spans="1:7">
      <c r="A22" s="473" t="s">
        <v>581</v>
      </c>
      <c r="B22" s="479">
        <f>SUM('ETCA-II-13'!C61)</f>
        <v>216</v>
      </c>
      <c r="C22" s="479">
        <f>SUM('ETCA-II-13'!D61)</f>
        <v>0</v>
      </c>
      <c r="D22" s="477">
        <f t="shared" si="0"/>
        <v>216</v>
      </c>
      <c r="E22" s="479">
        <f>SUM('ETCA-II-13'!F61)</f>
        <v>198</v>
      </c>
      <c r="F22" s="479">
        <f>SUM('ETCA-II-13'!G61)</f>
        <v>198</v>
      </c>
      <c r="G22" s="478">
        <f t="shared" si="1"/>
        <v>18</v>
      </c>
    </row>
    <row r="23" spans="1:7">
      <c r="A23" s="473" t="s">
        <v>582</v>
      </c>
      <c r="B23" s="479">
        <f>SUM('ETCA-II-13'!C63)</f>
        <v>550694</v>
      </c>
      <c r="C23" s="479">
        <f>SUM('ETCA-II-13'!D63)</f>
        <v>0</v>
      </c>
      <c r="D23" s="477">
        <f t="shared" si="0"/>
        <v>550694</v>
      </c>
      <c r="E23" s="479">
        <f>SUM('ETCA-II-13'!F63)</f>
        <v>134375</v>
      </c>
      <c r="F23" s="479">
        <f>SUM('ETCA-II-13'!G63)</f>
        <v>134375</v>
      </c>
      <c r="G23" s="478">
        <f t="shared" si="1"/>
        <v>416319</v>
      </c>
    </row>
    <row r="24" spans="1:7">
      <c r="A24" s="473" t="s">
        <v>583</v>
      </c>
      <c r="B24" s="479">
        <f>SUM('ETCA-II-13'!C65)</f>
        <v>33171</v>
      </c>
      <c r="C24" s="479">
        <f>SUM('ETCA-II-13'!D65)</f>
        <v>24000</v>
      </c>
      <c r="D24" s="477">
        <f t="shared" si="0"/>
        <v>57171</v>
      </c>
      <c r="E24" s="479">
        <f>SUM('ETCA-II-13'!F65)</f>
        <v>48000</v>
      </c>
      <c r="F24" s="479">
        <f>SUM('ETCA-II-13'!G65)</f>
        <v>48000</v>
      </c>
      <c r="G24" s="478">
        <f t="shared" si="1"/>
        <v>9171</v>
      </c>
    </row>
    <row r="25" spans="1:7">
      <c r="A25" s="473" t="s">
        <v>584</v>
      </c>
      <c r="B25" s="479"/>
      <c r="C25" s="479"/>
      <c r="D25" s="477">
        <f t="shared" si="0"/>
        <v>0</v>
      </c>
      <c r="E25" s="479"/>
      <c r="F25" s="479"/>
      <c r="G25" s="478">
        <f t="shared" si="1"/>
        <v>0</v>
      </c>
    </row>
    <row r="26" spans="1:7">
      <c r="A26" s="473" t="s">
        <v>585</v>
      </c>
      <c r="B26" s="479">
        <f>SUM('ETCA-II-13'!C67:C68)</f>
        <v>83535</v>
      </c>
      <c r="C26" s="479">
        <f>SUM('ETCA-II-13'!D67:D68)</f>
        <v>0</v>
      </c>
      <c r="D26" s="477">
        <f t="shared" si="0"/>
        <v>83535</v>
      </c>
      <c r="E26" s="479">
        <f>SUM('ETCA-II-13'!F67:F68)</f>
        <v>7690</v>
      </c>
      <c r="F26" s="479">
        <f>SUM('ETCA-II-13'!G67:G68)</f>
        <v>7690</v>
      </c>
      <c r="G26" s="478">
        <f t="shared" si="1"/>
        <v>75845</v>
      </c>
    </row>
    <row r="27" spans="1:7">
      <c r="A27" s="932" t="s">
        <v>224</v>
      </c>
      <c r="B27" s="929">
        <f>SUM(B28:B36)</f>
        <v>11497703</v>
      </c>
      <c r="C27" s="929">
        <f>SUM(C28:C36)+1</f>
        <v>0</v>
      </c>
      <c r="D27" s="929">
        <f>B27+C27</f>
        <v>11497703</v>
      </c>
      <c r="E27" s="929">
        <f>SUM(E28:E36)-1</f>
        <v>3371907</v>
      </c>
      <c r="F27" s="929">
        <f>SUM(F28:F36)</f>
        <v>1744701</v>
      </c>
      <c r="G27" s="930">
        <f t="shared" si="1"/>
        <v>8125796</v>
      </c>
    </row>
    <row r="28" spans="1:7">
      <c r="A28" s="473" t="s">
        <v>586</v>
      </c>
      <c r="B28" s="479">
        <f>SUM('ETCA-II-13'!C72:C78)</f>
        <v>2484531</v>
      </c>
      <c r="C28" s="479">
        <f>SUM('ETCA-II-13'!D72:D78)</f>
        <v>196639</v>
      </c>
      <c r="D28" s="477">
        <f t="shared" si="0"/>
        <v>2681170</v>
      </c>
      <c r="E28" s="479">
        <f>SUM('ETCA-II-13'!F72:F78)</f>
        <v>1149702</v>
      </c>
      <c r="F28" s="479">
        <f>SUM('ETCA-II-13'!G72:G78)</f>
        <v>526863</v>
      </c>
      <c r="G28" s="478">
        <f t="shared" si="1"/>
        <v>1531468</v>
      </c>
    </row>
    <row r="29" spans="1:7">
      <c r="A29" s="473" t="s">
        <v>587</v>
      </c>
      <c r="B29" s="479">
        <f>SUM('ETCA-II-13'!C80+'ETCA-II-13'!C81+'ETCA-II-13'!C82+'ETCA-II-13'!C83+'ETCA-II-13'!C84+'ETCA-II-13'!C85)</f>
        <v>275537</v>
      </c>
      <c r="C29" s="479">
        <f>SUM('ETCA-II-13'!D80+'ETCA-II-13'!D81+'ETCA-II-13'!D82+'ETCA-II-13'!D83+'ETCA-II-13'!D84+'ETCA-II-13'!D85)</f>
        <v>0</v>
      </c>
      <c r="D29" s="477">
        <f t="shared" si="0"/>
        <v>275537</v>
      </c>
      <c r="E29" s="479">
        <f>SUM('ETCA-II-13'!F80+'ETCA-II-13'!F81+'ETCA-II-13'!F82+'ETCA-II-13'!F83+'ETCA-II-13'!F84+'ETCA-II-13'!F85)</f>
        <v>80374</v>
      </c>
      <c r="F29" s="479">
        <f>SUM('ETCA-II-13'!G80+'ETCA-II-13'!G81+'ETCA-II-13'!G82+'ETCA-II-13'!G83+'ETCA-II-13'!G84+'ETCA-II-13'!G85)</f>
        <v>26454</v>
      </c>
      <c r="G29" s="478">
        <f t="shared" si="1"/>
        <v>195163</v>
      </c>
    </row>
    <row r="30" spans="1:7">
      <c r="A30" s="473" t="s">
        <v>588</v>
      </c>
      <c r="B30" s="479">
        <f>SUM('ETCA-II-13'!C87+'ETCA-II-13'!C88+'ETCA-II-13'!C89+'ETCA-II-13'!C90+'ETCA-II-13'!C91)</f>
        <v>2521738</v>
      </c>
      <c r="C30" s="479">
        <f>SUM('ETCA-II-13'!D87+'ETCA-II-13'!D88+'ETCA-II-13'!D89+'ETCA-II-13'!D90+'ETCA-II-13'!D91)</f>
        <v>-256299</v>
      </c>
      <c r="D30" s="477">
        <f t="shared" si="0"/>
        <v>2265439</v>
      </c>
      <c r="E30" s="479">
        <f>SUM('ETCA-II-13'!F87+'ETCA-II-13'!F88+'ETCA-II-13'!F89+'ETCA-II-13'!F90+'ETCA-II-13'!F91)</f>
        <v>707103</v>
      </c>
      <c r="F30" s="479">
        <f>SUM('ETCA-II-13'!G87+'ETCA-II-13'!G88+'ETCA-II-13'!G89+'ETCA-II-13'!G90+'ETCA-II-13'!G91)</f>
        <v>328311</v>
      </c>
      <c r="G30" s="478">
        <f t="shared" si="1"/>
        <v>1558336</v>
      </c>
    </row>
    <row r="31" spans="1:7">
      <c r="A31" s="473" t="s">
        <v>589</v>
      </c>
      <c r="B31" s="479">
        <f>SUM('ETCA-II-13'!C93+'ETCA-II-13'!C94+'ETCA-II-13'!C95+'ETCA-II-13'!C96+'ETCA-II-13'!C97)</f>
        <v>1812073</v>
      </c>
      <c r="C31" s="479">
        <f>SUM('ETCA-II-13'!D93+'ETCA-II-13'!D94+'ETCA-II-13'!D95+'ETCA-II-13'!D96+'ETCA-II-13'!D97)</f>
        <v>0</v>
      </c>
      <c r="D31" s="477">
        <f t="shared" si="0"/>
        <v>1812073</v>
      </c>
      <c r="E31" s="479">
        <f>SUM('ETCA-II-13'!F93+'ETCA-II-13'!F94+'ETCA-II-13'!F95+'ETCA-II-13'!F96+'ETCA-II-13'!F97)</f>
        <v>411218</v>
      </c>
      <c r="F31" s="479">
        <f>SUM('ETCA-II-13'!G93+'ETCA-II-13'!G94+'ETCA-II-13'!G95+'ETCA-II-13'!G96+'ETCA-II-13'!G97)</f>
        <v>411218</v>
      </c>
      <c r="G31" s="478">
        <f t="shared" si="1"/>
        <v>1400855</v>
      </c>
    </row>
    <row r="32" spans="1:7" ht="25.5">
      <c r="A32" s="473" t="s">
        <v>590</v>
      </c>
      <c r="B32" s="479">
        <f>SUM('ETCA-II-13'!C99+'ETCA-II-13'!C100+'ETCA-II-13'!C101+'ETCA-II-13'!C102+'ETCA-II-13'!C103+'ETCA-II-13'!C104)</f>
        <v>1276721</v>
      </c>
      <c r="C32" s="479">
        <f>SUM('ETCA-II-13'!D99+'ETCA-II-13'!D100+'ETCA-II-13'!D101+'ETCA-II-13'!D102+'ETCA-II-13'!D103+'ETCA-II-13'!D104)</f>
        <v>59659</v>
      </c>
      <c r="D32" s="477">
        <f t="shared" si="0"/>
        <v>1336380</v>
      </c>
      <c r="E32" s="479">
        <f>SUM('ETCA-II-13'!F99+'ETCA-II-13'!F100+'ETCA-II-13'!F101+'ETCA-II-13'!F102+'ETCA-II-13'!F103+'ETCA-II-13'!F104)</f>
        <v>274008</v>
      </c>
      <c r="F32" s="479">
        <f>SUM('ETCA-II-13'!G99+'ETCA-II-13'!G100+'ETCA-II-13'!G101+'ETCA-II-13'!G102+'ETCA-II-13'!G103+'ETCA-II-13'!G104)</f>
        <v>103348</v>
      </c>
      <c r="G32" s="478">
        <f t="shared" si="1"/>
        <v>1062372</v>
      </c>
    </row>
    <row r="33" spans="1:7">
      <c r="A33" s="473" t="s">
        <v>591</v>
      </c>
      <c r="B33" s="479">
        <f>SUM('ETCA-II-13'!C106+'ETCA-II-13'!C107+'ETCA-II-13'!C108)</f>
        <v>573514</v>
      </c>
      <c r="C33" s="479">
        <f>SUM('ETCA-II-13'!D106+'ETCA-II-13'!D107+'ETCA-II-13'!D108)</f>
        <v>0</v>
      </c>
      <c r="D33" s="477">
        <f t="shared" si="0"/>
        <v>573514</v>
      </c>
      <c r="E33" s="479">
        <f>SUM('ETCA-II-13'!F106+'ETCA-II-13'!F107+'ETCA-II-13'!F108)</f>
        <v>26293</v>
      </c>
      <c r="F33" s="479">
        <f>SUM('ETCA-II-13'!G106+'ETCA-II-13'!G107+'ETCA-II-13'!G108)</f>
        <v>19293</v>
      </c>
      <c r="G33" s="478">
        <f t="shared" si="1"/>
        <v>547221</v>
      </c>
    </row>
    <row r="34" spans="1:7">
      <c r="A34" s="473" t="s">
        <v>592</v>
      </c>
      <c r="B34" s="479">
        <f>SUM('ETCA-II-13'!C110+'ETCA-II-13'!C111+'ETCA-II-13'!C112)</f>
        <v>240777</v>
      </c>
      <c r="C34" s="479">
        <f>SUM('ETCA-II-13'!D110+'ETCA-II-13'!D111+'ETCA-II-13'!D112)</f>
        <v>0</v>
      </c>
      <c r="D34" s="477">
        <f t="shared" si="0"/>
        <v>240777</v>
      </c>
      <c r="E34" s="479">
        <f>SUM('ETCA-II-13'!F110+'ETCA-II-13'!F111+'ETCA-II-13'!F112)</f>
        <v>17352</v>
      </c>
      <c r="F34" s="479">
        <f>SUM('ETCA-II-13'!G110+'ETCA-II-13'!G111+'ETCA-II-13'!G112)</f>
        <v>12075</v>
      </c>
      <c r="G34" s="478">
        <f t="shared" si="1"/>
        <v>223425</v>
      </c>
    </row>
    <row r="35" spans="1:7" ht="15.75" thickBot="1">
      <c r="A35" s="475" t="s">
        <v>593</v>
      </c>
      <c r="B35" s="480">
        <f>SUM('ETCA-II-13'!C114+'ETCA-II-13'!C115)</f>
        <v>398896</v>
      </c>
      <c r="C35" s="480">
        <f>SUM('ETCA-II-13'!D114+'ETCA-II-13'!D115)</f>
        <v>0</v>
      </c>
      <c r="D35" s="481">
        <f t="shared" si="0"/>
        <v>398896</v>
      </c>
      <c r="E35" s="480">
        <f>SUM('ETCA-II-13'!F114+'ETCA-II-13'!F115)</f>
        <v>67244</v>
      </c>
      <c r="F35" s="480">
        <f>SUM('ETCA-II-13'!G114+'ETCA-II-13'!G115)</f>
        <v>51636</v>
      </c>
      <c r="G35" s="482">
        <f t="shared" si="1"/>
        <v>331652</v>
      </c>
    </row>
    <row r="36" spans="1:7">
      <c r="A36" s="473" t="s">
        <v>594</v>
      </c>
      <c r="B36" s="479">
        <f>SUM('ETCA-II-13'!C117+'ETCA-II-13'!C118+'ETCA-II-13'!C119)</f>
        <v>1913916</v>
      </c>
      <c r="C36" s="479">
        <f>SUM('ETCA-II-13'!D117+'ETCA-II-13'!D118+'ETCA-II-13'!D119)</f>
        <v>0</v>
      </c>
      <c r="D36" s="477">
        <f t="shared" si="0"/>
        <v>1913916</v>
      </c>
      <c r="E36" s="479">
        <f>SUM('ETCA-II-13'!F117+'ETCA-II-13'!F118+'ETCA-II-13'!F119)</f>
        <v>638614</v>
      </c>
      <c r="F36" s="479">
        <f>SUM('ETCA-II-13'!G117+'ETCA-II-13'!G118+'ETCA-II-13'!G119)</f>
        <v>265503</v>
      </c>
      <c r="G36" s="478">
        <f t="shared" si="1"/>
        <v>1275302</v>
      </c>
    </row>
    <row r="37" spans="1:7">
      <c r="A37" s="932" t="s">
        <v>460</v>
      </c>
      <c r="B37" s="929">
        <f>SUM(B38:B46)</f>
        <v>0</v>
      </c>
      <c r="C37" s="929">
        <f>SUM(C38:C46)</f>
        <v>0</v>
      </c>
      <c r="D37" s="929">
        <f>B37+C37</f>
        <v>0</v>
      </c>
      <c r="E37" s="929">
        <f>SUM(E38:E46)</f>
        <v>0</v>
      </c>
      <c r="F37" s="929">
        <f>SUM(F38:F46)</f>
        <v>0</v>
      </c>
      <c r="G37" s="930">
        <f t="shared" si="1"/>
        <v>0</v>
      </c>
    </row>
    <row r="38" spans="1:7">
      <c r="A38" s="473" t="s">
        <v>225</v>
      </c>
      <c r="B38" s="479"/>
      <c r="C38" s="479"/>
      <c r="D38" s="477">
        <f t="shared" si="0"/>
        <v>0</v>
      </c>
      <c r="E38" s="479"/>
      <c r="F38" s="479"/>
      <c r="G38" s="478">
        <f t="shared" si="1"/>
        <v>0</v>
      </c>
    </row>
    <row r="39" spans="1:7">
      <c r="A39" s="473" t="s">
        <v>226</v>
      </c>
      <c r="B39" s="479"/>
      <c r="C39" s="479"/>
      <c r="D39" s="477">
        <f t="shared" si="0"/>
        <v>0</v>
      </c>
      <c r="E39" s="479"/>
      <c r="F39" s="479"/>
      <c r="G39" s="478">
        <f t="shared" si="1"/>
        <v>0</v>
      </c>
    </row>
    <row r="40" spans="1:7">
      <c r="A40" s="473" t="s">
        <v>227</v>
      </c>
      <c r="B40" s="479"/>
      <c r="C40" s="479"/>
      <c r="D40" s="477">
        <f t="shared" si="0"/>
        <v>0</v>
      </c>
      <c r="E40" s="479"/>
      <c r="F40" s="479"/>
      <c r="G40" s="478">
        <f t="shared" si="1"/>
        <v>0</v>
      </c>
    </row>
    <row r="41" spans="1:7">
      <c r="A41" s="473" t="s">
        <v>228</v>
      </c>
      <c r="B41" s="479"/>
      <c r="C41" s="479"/>
      <c r="D41" s="477">
        <f t="shared" si="0"/>
        <v>0</v>
      </c>
      <c r="E41" s="479"/>
      <c r="F41" s="479"/>
      <c r="G41" s="478">
        <f t="shared" si="1"/>
        <v>0</v>
      </c>
    </row>
    <row r="42" spans="1:7">
      <c r="A42" s="473" t="s">
        <v>229</v>
      </c>
      <c r="B42" s="479"/>
      <c r="C42" s="479"/>
      <c r="D42" s="477">
        <f t="shared" si="0"/>
        <v>0</v>
      </c>
      <c r="E42" s="479"/>
      <c r="F42" s="479"/>
      <c r="G42" s="478">
        <f t="shared" si="1"/>
        <v>0</v>
      </c>
    </row>
    <row r="43" spans="1:7">
      <c r="A43" s="473" t="s">
        <v>595</v>
      </c>
      <c r="B43" s="479"/>
      <c r="C43" s="479"/>
      <c r="D43" s="477">
        <f t="shared" si="0"/>
        <v>0</v>
      </c>
      <c r="E43" s="479"/>
      <c r="F43" s="479"/>
      <c r="G43" s="478">
        <f t="shared" si="1"/>
        <v>0</v>
      </c>
    </row>
    <row r="44" spans="1:7">
      <c r="A44" s="473" t="s">
        <v>231</v>
      </c>
      <c r="B44" s="479"/>
      <c r="C44" s="479"/>
      <c r="D44" s="477">
        <f t="shared" si="0"/>
        <v>0</v>
      </c>
      <c r="E44" s="479"/>
      <c r="F44" s="479"/>
      <c r="G44" s="478">
        <f t="shared" si="1"/>
        <v>0</v>
      </c>
    </row>
    <row r="45" spans="1:7">
      <c r="A45" s="473" t="s">
        <v>232</v>
      </c>
      <c r="B45" s="479"/>
      <c r="C45" s="479"/>
      <c r="D45" s="477">
        <f t="shared" si="0"/>
        <v>0</v>
      </c>
      <c r="E45" s="479"/>
      <c r="F45" s="479"/>
      <c r="G45" s="478">
        <f t="shared" si="1"/>
        <v>0</v>
      </c>
    </row>
    <row r="46" spans="1:7">
      <c r="A46" s="473" t="s">
        <v>233</v>
      </c>
      <c r="B46" s="479"/>
      <c r="C46" s="479"/>
      <c r="D46" s="477">
        <f t="shared" si="0"/>
        <v>0</v>
      </c>
      <c r="E46" s="479"/>
      <c r="F46" s="479"/>
      <c r="G46" s="478">
        <f t="shared" si="1"/>
        <v>0</v>
      </c>
    </row>
    <row r="47" spans="1:7">
      <c r="A47" s="932" t="s">
        <v>596</v>
      </c>
      <c r="B47" s="929">
        <f>SUM(B48:B56)</f>
        <v>0</v>
      </c>
      <c r="C47" s="929">
        <f>SUM(C48:C56)</f>
        <v>0</v>
      </c>
      <c r="D47" s="929">
        <f>B47+C47</f>
        <v>0</v>
      </c>
      <c r="E47" s="929">
        <f>SUM(E48:E56)</f>
        <v>0</v>
      </c>
      <c r="F47" s="929">
        <f>SUM(F48:F56)</f>
        <v>0</v>
      </c>
      <c r="G47" s="930">
        <f t="shared" si="1"/>
        <v>0</v>
      </c>
    </row>
    <row r="48" spans="1:7">
      <c r="A48" s="473" t="s">
        <v>597</v>
      </c>
      <c r="B48" s="479">
        <f>SUM('ETCA-II-13'!C120)</f>
        <v>0</v>
      </c>
      <c r="C48" s="479">
        <f>SUM('ETCA-II-13'!D122+'ETCA-II-13'!D123)</f>
        <v>0</v>
      </c>
      <c r="D48" s="477">
        <f t="shared" si="0"/>
        <v>0</v>
      </c>
      <c r="E48" s="479">
        <f>SUM('ETCA-II-13'!F122+'ETCA-II-13'!F123)</f>
        <v>0</v>
      </c>
      <c r="F48" s="479">
        <f>SUM('ETCA-II-13'!G122+'ETCA-II-13'!G123)</f>
        <v>0</v>
      </c>
      <c r="G48" s="478">
        <f>D48-E48</f>
        <v>0</v>
      </c>
    </row>
    <row r="49" spans="1:7">
      <c r="A49" s="473" t="s">
        <v>598</v>
      </c>
      <c r="B49" s="479">
        <f>SUM('ETCA-II-13'!C121:C122)</f>
        <v>0</v>
      </c>
      <c r="C49" s="479">
        <f>SUM('ETCA-II-13'!D124+'ETCA-II-13'!D125)</f>
        <v>0</v>
      </c>
      <c r="D49" s="477">
        <f t="shared" si="0"/>
        <v>0</v>
      </c>
      <c r="E49" s="479">
        <f>SUM('ETCA-II-13'!F124+'ETCA-II-13'!F125)</f>
        <v>0</v>
      </c>
      <c r="F49" s="479">
        <f>SUM('ETCA-II-13'!G124+'ETCA-II-13'!G125)</f>
        <v>0</v>
      </c>
      <c r="G49" s="478">
        <f t="shared" si="1"/>
        <v>0</v>
      </c>
    </row>
    <row r="50" spans="1:7">
      <c r="A50" s="473" t="s">
        <v>599</v>
      </c>
      <c r="B50" s="479"/>
      <c r="C50" s="479"/>
      <c r="D50" s="477">
        <f t="shared" si="0"/>
        <v>0</v>
      </c>
      <c r="E50" s="479"/>
      <c r="F50" s="479"/>
      <c r="G50" s="478">
        <f t="shared" si="1"/>
        <v>0</v>
      </c>
    </row>
    <row r="51" spans="1:7">
      <c r="A51" s="473" t="s">
        <v>600</v>
      </c>
      <c r="B51" s="479"/>
      <c r="C51" s="479"/>
      <c r="D51" s="477">
        <f t="shared" si="0"/>
        <v>0</v>
      </c>
      <c r="E51" s="479"/>
      <c r="F51" s="479"/>
      <c r="G51" s="478">
        <f t="shared" si="1"/>
        <v>0</v>
      </c>
    </row>
    <row r="52" spans="1:7">
      <c r="A52" s="473" t="s">
        <v>601</v>
      </c>
      <c r="B52" s="479"/>
      <c r="C52" s="479"/>
      <c r="D52" s="477">
        <f t="shared" si="0"/>
        <v>0</v>
      </c>
      <c r="E52" s="479"/>
      <c r="F52" s="479"/>
      <c r="G52" s="478">
        <f t="shared" si="1"/>
        <v>0</v>
      </c>
    </row>
    <row r="53" spans="1:7">
      <c r="A53" s="473" t="s">
        <v>602</v>
      </c>
      <c r="B53" s="479">
        <f>SUM('ETCA-II-13'!C123:C125)</f>
        <v>0</v>
      </c>
      <c r="C53" s="479">
        <f>SUM('ETCA-II-13'!D126+'ETCA-II-13'!D127+'ETCA-II-13'!D128)</f>
        <v>0</v>
      </c>
      <c r="D53" s="477">
        <f t="shared" si="0"/>
        <v>0</v>
      </c>
      <c r="E53" s="479">
        <f>SUM('ETCA-II-13'!F126+'ETCA-II-13'!F127+'ETCA-II-13'!F128)</f>
        <v>0</v>
      </c>
      <c r="F53" s="479">
        <f>SUM('ETCA-II-13'!G126+'ETCA-II-13'!G127+'ETCA-II-13'!G128)</f>
        <v>0</v>
      </c>
      <c r="G53" s="478">
        <f t="shared" si="1"/>
        <v>0</v>
      </c>
    </row>
    <row r="54" spans="1:7">
      <c r="A54" s="473" t="s">
        <v>603</v>
      </c>
      <c r="B54" s="479"/>
      <c r="C54" s="479"/>
      <c r="D54" s="477">
        <f t="shared" si="0"/>
        <v>0</v>
      </c>
      <c r="E54" s="479"/>
      <c r="F54" s="479"/>
      <c r="G54" s="478">
        <f t="shared" si="1"/>
        <v>0</v>
      </c>
    </row>
    <row r="55" spans="1:7">
      <c r="A55" s="473" t="s">
        <v>604</v>
      </c>
      <c r="B55" s="479"/>
      <c r="C55" s="479"/>
      <c r="D55" s="477">
        <f t="shared" si="0"/>
        <v>0</v>
      </c>
      <c r="E55" s="479"/>
      <c r="F55" s="479"/>
      <c r="G55" s="478">
        <f t="shared" si="1"/>
        <v>0</v>
      </c>
    </row>
    <row r="56" spans="1:7">
      <c r="A56" s="473" t="s">
        <v>57</v>
      </c>
      <c r="B56" s="479"/>
      <c r="C56" s="479"/>
      <c r="D56" s="477">
        <f t="shared" si="0"/>
        <v>0</v>
      </c>
      <c r="E56" s="479"/>
      <c r="F56" s="479"/>
      <c r="G56" s="478">
        <f t="shared" si="1"/>
        <v>0</v>
      </c>
    </row>
    <row r="57" spans="1:7">
      <c r="A57" s="474" t="s">
        <v>250</v>
      </c>
      <c r="B57" s="477">
        <f>SUM(B58:B60)</f>
        <v>0</v>
      </c>
      <c r="C57" s="477">
        <f>SUM(C58:C60)</f>
        <v>0</v>
      </c>
      <c r="D57" s="477">
        <f>B57+C57</f>
        <v>0</v>
      </c>
      <c r="E57" s="477">
        <f>SUM(E58:E60)</f>
        <v>0</v>
      </c>
      <c r="F57" s="477">
        <f>SUM(F58:F60)</f>
        <v>0</v>
      </c>
      <c r="G57" s="478">
        <f t="shared" si="1"/>
        <v>0</v>
      </c>
    </row>
    <row r="58" spans="1:7">
      <c r="A58" s="473" t="s">
        <v>605</v>
      </c>
      <c r="B58" s="479"/>
      <c r="C58" s="479"/>
      <c r="D58" s="477">
        <f t="shared" si="0"/>
        <v>0</v>
      </c>
      <c r="E58" s="479"/>
      <c r="F58" s="479"/>
      <c r="G58" s="478">
        <f t="shared" si="1"/>
        <v>0</v>
      </c>
    </row>
    <row r="59" spans="1:7">
      <c r="A59" s="473" t="s">
        <v>606</v>
      </c>
      <c r="B59" s="479"/>
      <c r="C59" s="479"/>
      <c r="D59" s="477">
        <f t="shared" si="0"/>
        <v>0</v>
      </c>
      <c r="E59" s="479"/>
      <c r="F59" s="479"/>
      <c r="G59" s="478">
        <f t="shared" si="1"/>
        <v>0</v>
      </c>
    </row>
    <row r="60" spans="1:7">
      <c r="A60" s="473" t="s">
        <v>607</v>
      </c>
      <c r="B60" s="479"/>
      <c r="C60" s="479"/>
      <c r="D60" s="477">
        <f t="shared" si="0"/>
        <v>0</v>
      </c>
      <c r="E60" s="479"/>
      <c r="F60" s="479"/>
      <c r="G60" s="478">
        <f t="shared" si="1"/>
        <v>0</v>
      </c>
    </row>
    <row r="61" spans="1:7">
      <c r="A61" s="474" t="s">
        <v>608</v>
      </c>
      <c r="B61" s="477">
        <f>SUM(B62:B68)</f>
        <v>0</v>
      </c>
      <c r="C61" s="477">
        <f>SUM(C62:C68)</f>
        <v>0</v>
      </c>
      <c r="D61" s="477">
        <f>B61+C61</f>
        <v>0</v>
      </c>
      <c r="E61" s="477">
        <f>SUM(E62:E68)</f>
        <v>0</v>
      </c>
      <c r="F61" s="477">
        <f>SUM(F62:F68)</f>
        <v>0</v>
      </c>
      <c r="G61" s="478">
        <f t="shared" si="1"/>
        <v>0</v>
      </c>
    </row>
    <row r="62" spans="1:7">
      <c r="A62" s="473" t="s">
        <v>609</v>
      </c>
      <c r="B62" s="479"/>
      <c r="C62" s="479"/>
      <c r="D62" s="477">
        <f t="shared" si="0"/>
        <v>0</v>
      </c>
      <c r="E62" s="479"/>
      <c r="F62" s="479"/>
      <c r="G62" s="478">
        <f t="shared" si="1"/>
        <v>0</v>
      </c>
    </row>
    <row r="63" spans="1:7" ht="15.75" thickBot="1">
      <c r="A63" s="475" t="s">
        <v>610</v>
      </c>
      <c r="B63" s="480"/>
      <c r="C63" s="480"/>
      <c r="D63" s="481">
        <f t="shared" si="0"/>
        <v>0</v>
      </c>
      <c r="E63" s="480"/>
      <c r="F63" s="480"/>
      <c r="G63" s="482">
        <f t="shared" si="1"/>
        <v>0</v>
      </c>
    </row>
    <row r="64" spans="1:7">
      <c r="A64" s="473" t="s">
        <v>611</v>
      </c>
      <c r="B64" s="479"/>
      <c r="C64" s="479"/>
      <c r="D64" s="477">
        <f t="shared" si="0"/>
        <v>0</v>
      </c>
      <c r="E64" s="479"/>
      <c r="F64" s="479"/>
      <c r="G64" s="478">
        <f t="shared" si="1"/>
        <v>0</v>
      </c>
    </row>
    <row r="65" spans="1:7">
      <c r="A65" s="473" t="s">
        <v>612</v>
      </c>
      <c r="B65" s="479"/>
      <c r="C65" s="479"/>
      <c r="D65" s="477">
        <f t="shared" si="0"/>
        <v>0</v>
      </c>
      <c r="E65" s="479"/>
      <c r="F65" s="479"/>
      <c r="G65" s="478">
        <f t="shared" si="1"/>
        <v>0</v>
      </c>
    </row>
    <row r="66" spans="1:7">
      <c r="A66" s="473" t="s">
        <v>613</v>
      </c>
      <c r="B66" s="479"/>
      <c r="C66" s="479"/>
      <c r="D66" s="477">
        <f t="shared" si="0"/>
        <v>0</v>
      </c>
      <c r="E66" s="479"/>
      <c r="F66" s="479"/>
      <c r="G66" s="478">
        <f t="shared" si="1"/>
        <v>0</v>
      </c>
    </row>
    <row r="67" spans="1:7">
      <c r="A67" s="473" t="s">
        <v>614</v>
      </c>
      <c r="B67" s="479"/>
      <c r="C67" s="479"/>
      <c r="D67" s="477">
        <f t="shared" si="0"/>
        <v>0</v>
      </c>
      <c r="E67" s="479"/>
      <c r="F67" s="479"/>
      <c r="G67" s="478">
        <f t="shared" si="1"/>
        <v>0</v>
      </c>
    </row>
    <row r="68" spans="1:7">
      <c r="A68" s="473" t="s">
        <v>615</v>
      </c>
      <c r="B68" s="479"/>
      <c r="C68" s="479"/>
      <c r="D68" s="477">
        <f t="shared" si="0"/>
        <v>0</v>
      </c>
      <c r="E68" s="479"/>
      <c r="F68" s="479"/>
      <c r="G68" s="478">
        <f t="shared" si="1"/>
        <v>0</v>
      </c>
    </row>
    <row r="69" spans="1:7">
      <c r="A69" s="474" t="s">
        <v>211</v>
      </c>
      <c r="B69" s="477">
        <f>SUM(B70:B72)</f>
        <v>0</v>
      </c>
      <c r="C69" s="477">
        <f>SUM(C70:C72)</f>
        <v>0</v>
      </c>
      <c r="D69" s="477">
        <f>B69+C69</f>
        <v>0</v>
      </c>
      <c r="E69" s="477">
        <f>SUM(E70:E72)</f>
        <v>0</v>
      </c>
      <c r="F69" s="477">
        <f>SUM(F70:F72)</f>
        <v>0</v>
      </c>
      <c r="G69" s="478">
        <f t="shared" si="1"/>
        <v>0</v>
      </c>
    </row>
    <row r="70" spans="1:7">
      <c r="A70" s="473" t="s">
        <v>235</v>
      </c>
      <c r="B70" s="479"/>
      <c r="C70" s="479"/>
      <c r="D70" s="477">
        <f t="shared" si="0"/>
        <v>0</v>
      </c>
      <c r="E70" s="479"/>
      <c r="F70" s="479"/>
      <c r="G70" s="478">
        <f t="shared" si="1"/>
        <v>0</v>
      </c>
    </row>
    <row r="71" spans="1:7">
      <c r="A71" s="473" t="s">
        <v>70</v>
      </c>
      <c r="B71" s="479"/>
      <c r="C71" s="479"/>
      <c r="D71" s="477">
        <f t="shared" si="0"/>
        <v>0</v>
      </c>
      <c r="E71" s="479"/>
      <c r="F71" s="479"/>
      <c r="G71" s="478">
        <f t="shared" si="1"/>
        <v>0</v>
      </c>
    </row>
    <row r="72" spans="1:7">
      <c r="A72" s="473" t="s">
        <v>236</v>
      </c>
      <c r="B72" s="479"/>
      <c r="C72" s="479"/>
      <c r="D72" s="477">
        <f t="shared" si="0"/>
        <v>0</v>
      </c>
      <c r="E72" s="479"/>
      <c r="F72" s="479"/>
      <c r="G72" s="478">
        <f t="shared" si="1"/>
        <v>0</v>
      </c>
    </row>
    <row r="73" spans="1:7">
      <c r="A73" s="932" t="s">
        <v>616</v>
      </c>
      <c r="B73" s="929">
        <f>SUM(B74:B80)</f>
        <v>18000000</v>
      </c>
      <c r="C73" s="929">
        <f>SUM(C74:C80)</f>
        <v>0</v>
      </c>
      <c r="D73" s="929">
        <f>B73+C73</f>
        <v>18000000</v>
      </c>
      <c r="E73" s="929">
        <f>SUM(E74:E80)</f>
        <v>3907264</v>
      </c>
      <c r="F73" s="929">
        <f>SUM(F74:F80)</f>
        <v>3907264</v>
      </c>
      <c r="G73" s="930">
        <f t="shared" si="1"/>
        <v>14092736</v>
      </c>
    </row>
    <row r="74" spans="1:7">
      <c r="A74" s="473" t="s">
        <v>617</v>
      </c>
      <c r="B74" s="479">
        <f>+'ETCA-II-13'!C131</f>
        <v>10000000</v>
      </c>
      <c r="C74" s="479">
        <f>+'ETCA-II-13'!D131</f>
        <v>0</v>
      </c>
      <c r="D74" s="477">
        <f t="shared" ref="D74:D80" si="2">B74+C74</f>
        <v>10000000</v>
      </c>
      <c r="E74" s="479">
        <f>+'ETCA-II-13'!F131</f>
        <v>2499996</v>
      </c>
      <c r="F74" s="479">
        <f>+'ETCA-II-13'!G131</f>
        <v>2499996</v>
      </c>
      <c r="G74" s="478">
        <f t="shared" ref="G74:G80" si="3">D74-E74</f>
        <v>7500004</v>
      </c>
    </row>
    <row r="75" spans="1:7">
      <c r="A75" s="473" t="s">
        <v>238</v>
      </c>
      <c r="B75" s="479">
        <f>+'ETCA-II-13'!C132</f>
        <v>8000000</v>
      </c>
      <c r="C75" s="479">
        <f>+'ETCA-II-13'!D132</f>
        <v>0</v>
      </c>
      <c r="D75" s="477">
        <f t="shared" si="2"/>
        <v>8000000</v>
      </c>
      <c r="E75" s="479">
        <f>+'ETCA-II-13'!F132</f>
        <v>1407268</v>
      </c>
      <c r="F75" s="479">
        <f>+'ETCA-II-13'!G132</f>
        <v>1407268</v>
      </c>
      <c r="G75" s="478">
        <f t="shared" si="3"/>
        <v>6592732</v>
      </c>
    </row>
    <row r="76" spans="1:7">
      <c r="A76" s="473" t="s">
        <v>239</v>
      </c>
      <c r="B76" s="479"/>
      <c r="C76" s="479"/>
      <c r="D76" s="477">
        <f t="shared" si="2"/>
        <v>0</v>
      </c>
      <c r="E76" s="479"/>
      <c r="F76" s="479"/>
      <c r="G76" s="478">
        <f t="shared" si="3"/>
        <v>0</v>
      </c>
    </row>
    <row r="77" spans="1:7">
      <c r="A77" s="473" t="s">
        <v>240</v>
      </c>
      <c r="B77" s="479"/>
      <c r="C77" s="479"/>
      <c r="D77" s="477">
        <f t="shared" si="2"/>
        <v>0</v>
      </c>
      <c r="E77" s="479"/>
      <c r="F77" s="479"/>
      <c r="G77" s="478">
        <f t="shared" si="3"/>
        <v>0</v>
      </c>
    </row>
    <row r="78" spans="1:7">
      <c r="A78" s="473" t="s">
        <v>241</v>
      </c>
      <c r="B78" s="479"/>
      <c r="C78" s="479"/>
      <c r="D78" s="477">
        <f t="shared" si="2"/>
        <v>0</v>
      </c>
      <c r="E78" s="479"/>
      <c r="F78" s="479"/>
      <c r="G78" s="478">
        <f t="shared" si="3"/>
        <v>0</v>
      </c>
    </row>
    <row r="79" spans="1:7">
      <c r="A79" s="473" t="s">
        <v>242</v>
      </c>
      <c r="B79" s="479"/>
      <c r="C79" s="479"/>
      <c r="D79" s="477">
        <f t="shared" si="2"/>
        <v>0</v>
      </c>
      <c r="E79" s="479"/>
      <c r="F79" s="479"/>
      <c r="G79" s="478">
        <f t="shared" si="3"/>
        <v>0</v>
      </c>
    </row>
    <row r="80" spans="1:7" ht="15.75" thickBot="1">
      <c r="A80" s="475" t="s">
        <v>618</v>
      </c>
      <c r="B80" s="480"/>
      <c r="C80" s="480"/>
      <c r="D80" s="481">
        <f t="shared" si="2"/>
        <v>0</v>
      </c>
      <c r="E80" s="480"/>
      <c r="F80" s="480"/>
      <c r="G80" s="482">
        <f t="shared" si="3"/>
        <v>0</v>
      </c>
    </row>
    <row r="81" spans="1:7" ht="15.75" thickBot="1">
      <c r="A81" s="476" t="s">
        <v>619</v>
      </c>
      <c r="B81" s="450">
        <f>B73+B69+B61+B57+B47+B37+B27+B17+B9</f>
        <v>88528385</v>
      </c>
      <c r="C81" s="450">
        <f>C73+C69+C61+C57+C47+C37+C27+C17+C9</f>
        <v>0</v>
      </c>
      <c r="D81" s="450">
        <f>B81+C81</f>
        <v>88528385</v>
      </c>
      <c r="E81" s="450">
        <f>E73+E69+E61+E57+E47+E37+E27+E17+E9</f>
        <v>24570045</v>
      </c>
      <c r="F81" s="450">
        <f>F73+F69+F61+F57+F47+F37+F27+F17+F9-1</f>
        <v>19395689</v>
      </c>
      <c r="G81" s="483">
        <f>D81-E81</f>
        <v>63958340</v>
      </c>
    </row>
    <row r="82" spans="1:7">
      <c r="A82" s="591"/>
      <c r="B82" s="592"/>
      <c r="C82" s="592"/>
      <c r="D82" s="592"/>
      <c r="E82" s="592"/>
      <c r="F82" s="592"/>
      <c r="G82" s="592"/>
    </row>
    <row r="83" spans="1:7">
      <c r="A83" s="591"/>
      <c r="B83" s="592"/>
      <c r="C83" s="592"/>
      <c r="D83" s="592"/>
      <c r="E83" s="592"/>
      <c r="F83" s="592"/>
      <c r="G83" s="592"/>
    </row>
    <row r="84" spans="1:7">
      <c r="A84" s="591"/>
      <c r="B84" s="592"/>
      <c r="C84" s="592"/>
      <c r="D84" s="592"/>
      <c r="E84" s="592"/>
      <c r="F84" s="592"/>
      <c r="G84" s="592"/>
    </row>
    <row r="85" spans="1:7">
      <c r="A85" s="591"/>
      <c r="B85" s="592"/>
      <c r="C85" s="592"/>
      <c r="D85" s="592"/>
      <c r="E85" s="592"/>
      <c r="F85" s="592"/>
      <c r="G85" s="592"/>
    </row>
    <row r="86" spans="1:7">
      <c r="A86" s="591"/>
      <c r="B86" s="592"/>
      <c r="C86" s="592"/>
      <c r="D86" s="592"/>
      <c r="E86" s="592"/>
      <c r="F86" s="592"/>
      <c r="G86" s="592"/>
    </row>
    <row r="87" spans="1:7">
      <c r="A87" s="591"/>
      <c r="B87" s="592"/>
      <c r="C87" s="592"/>
      <c r="D87" s="592"/>
      <c r="E87" s="592"/>
      <c r="F87" s="592"/>
      <c r="G87" s="592"/>
    </row>
    <row r="88" spans="1:7" ht="16.5">
      <c r="A88" s="123"/>
      <c r="B88" s="123"/>
      <c r="C88" s="123"/>
      <c r="D88" s="123"/>
      <c r="E88" s="123"/>
      <c r="F88" s="123"/>
      <c r="G88" s="123"/>
    </row>
    <row r="89" spans="1:7" ht="16.5">
      <c r="A89" s="123"/>
      <c r="B89" s="123"/>
      <c r="C89" s="123"/>
      <c r="D89" s="123"/>
      <c r="E89" s="123"/>
      <c r="F89" s="123"/>
      <c r="G89" s="123"/>
    </row>
    <row r="90" spans="1:7" ht="16.5">
      <c r="A90" s="123"/>
      <c r="B90" s="123"/>
      <c r="C90" s="123"/>
      <c r="D90" s="123"/>
      <c r="E90" s="123"/>
      <c r="F90" s="123"/>
      <c r="G90" s="123"/>
    </row>
    <row r="91" spans="1:7" ht="16.5">
      <c r="A91" s="123"/>
      <c r="B91" s="123"/>
      <c r="C91" s="123"/>
      <c r="D91" s="123"/>
      <c r="E91" s="123"/>
      <c r="F91" s="123"/>
      <c r="G91" s="123"/>
    </row>
  </sheetData>
  <sheetProtection formatColumns="0" formatRows="0"/>
  <mergeCells count="7">
    <mergeCell ref="A7:A8"/>
    <mergeCell ref="A1:G1"/>
    <mergeCell ref="A2:G2"/>
    <mergeCell ref="A3:G3"/>
    <mergeCell ref="A4:G4"/>
    <mergeCell ref="A5:G5"/>
    <mergeCell ref="A6:E6"/>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3" max="16383" man="1"/>
  </rowBreaks>
  <drawing r:id="rId2"/>
</worksheet>
</file>

<file path=xl/worksheets/sheet18.xml><?xml version="1.0" encoding="utf-8"?>
<worksheet xmlns="http://schemas.openxmlformats.org/spreadsheetml/2006/main" xmlns:r="http://schemas.openxmlformats.org/officeDocument/2006/relationships">
  <dimension ref="A1:I160"/>
  <sheetViews>
    <sheetView view="pageBreakPreview" topLeftCell="A151" zoomScaleSheetLayoutView="100" workbookViewId="0">
      <selection activeCell="H160" sqref="H160"/>
    </sheetView>
  </sheetViews>
  <sheetFormatPr baseColWidth="10" defaultRowHeight="15"/>
  <cols>
    <col min="1" max="1" width="6.140625" customWidth="1"/>
    <col min="2" max="2" width="44.85546875" customWidth="1"/>
    <col min="3" max="3" width="13.28515625" customWidth="1"/>
    <col min="4" max="4" width="12.85546875" customWidth="1"/>
    <col min="5" max="5" width="12.42578125" customWidth="1"/>
    <col min="6" max="6" width="14" customWidth="1"/>
    <col min="7" max="7" width="12.42578125" customWidth="1"/>
    <col min="8" max="8" width="12.5703125" customWidth="1"/>
  </cols>
  <sheetData>
    <row r="1" spans="1:8" ht="15.75">
      <c r="A1" s="1309" t="s">
        <v>23</v>
      </c>
      <c r="B1" s="1310"/>
      <c r="C1" s="1310"/>
      <c r="D1" s="1310"/>
      <c r="E1" s="1310"/>
      <c r="F1" s="1310"/>
      <c r="G1" s="1310"/>
      <c r="H1" s="1311"/>
    </row>
    <row r="2" spans="1:8" ht="15.75">
      <c r="A2" s="1312" t="str">
        <f>'ETCA-I-01'!A3:G3</f>
        <v>TELEVISORA DE HERMOSILLO, S.A. DE C.V.</v>
      </c>
      <c r="B2" s="1313"/>
      <c r="C2" s="1313"/>
      <c r="D2" s="1313"/>
      <c r="E2" s="1313"/>
      <c r="F2" s="1313"/>
      <c r="G2" s="1313"/>
      <c r="H2" s="1314"/>
    </row>
    <row r="3" spans="1:8">
      <c r="A3" s="1315" t="s">
        <v>620</v>
      </c>
      <c r="B3" s="1316"/>
      <c r="C3" s="1316"/>
      <c r="D3" s="1316"/>
      <c r="E3" s="1316"/>
      <c r="F3" s="1316"/>
      <c r="G3" s="1316"/>
      <c r="H3" s="1317"/>
    </row>
    <row r="4" spans="1:8">
      <c r="A4" s="1315" t="s">
        <v>621</v>
      </c>
      <c r="B4" s="1316"/>
      <c r="C4" s="1316"/>
      <c r="D4" s="1316"/>
      <c r="E4" s="1316"/>
      <c r="F4" s="1316"/>
      <c r="G4" s="1316"/>
      <c r="H4" s="1317"/>
    </row>
    <row r="5" spans="1:8">
      <c r="A5" s="1315" t="str">
        <f>'ETCA-II-02'!A4:I4</f>
        <v>Del 01 de Enero al 31 de Marzo de 2019</v>
      </c>
      <c r="B5" s="1316"/>
      <c r="C5" s="1316"/>
      <c r="D5" s="1316"/>
      <c r="E5" s="1316"/>
      <c r="F5" s="1316"/>
      <c r="G5" s="1316"/>
      <c r="H5" s="1317"/>
    </row>
    <row r="6" spans="1:8" ht="15.75" thickBot="1">
      <c r="A6" s="1306" t="s">
        <v>87</v>
      </c>
      <c r="B6" s="1307"/>
      <c r="C6" s="1307"/>
      <c r="D6" s="1307"/>
      <c r="E6" s="1307"/>
      <c r="F6" s="1307"/>
      <c r="G6" s="1307"/>
      <c r="H6" s="1308"/>
    </row>
    <row r="7" spans="1:8" ht="15.75" thickBot="1">
      <c r="A7" s="1318" t="s">
        <v>88</v>
      </c>
      <c r="B7" s="1319"/>
      <c r="C7" s="1321" t="s">
        <v>622</v>
      </c>
      <c r="D7" s="1322"/>
      <c r="E7" s="1322"/>
      <c r="F7" s="1322"/>
      <c r="G7" s="1323"/>
      <c r="H7" s="1324" t="s">
        <v>623</v>
      </c>
    </row>
    <row r="8" spans="1:8" ht="18.75" thickBot="1">
      <c r="A8" s="1306"/>
      <c r="B8" s="1320"/>
      <c r="C8" s="839" t="s">
        <v>624</v>
      </c>
      <c r="D8" s="710" t="s">
        <v>625</v>
      </c>
      <c r="E8" s="839" t="s">
        <v>626</v>
      </c>
      <c r="F8" s="839" t="s">
        <v>475</v>
      </c>
      <c r="G8" s="839" t="s">
        <v>627</v>
      </c>
      <c r="H8" s="1325"/>
    </row>
    <row r="9" spans="1:8">
      <c r="A9" s="840"/>
      <c r="B9" s="760"/>
      <c r="C9" s="760"/>
      <c r="D9" s="761"/>
      <c r="E9" s="760"/>
      <c r="F9" s="760"/>
      <c r="G9" s="760"/>
      <c r="H9" s="762"/>
    </row>
    <row r="10" spans="1:8">
      <c r="A10" s="1302" t="s">
        <v>628</v>
      </c>
      <c r="B10" s="1303"/>
      <c r="C10" s="704">
        <f>+C11+C19+C29+C39+C49+C59+C63+C72+C76-3+3</f>
        <v>88528385</v>
      </c>
      <c r="D10" s="704">
        <f>+D11+D19+D29+D39+D49+D59+D63+D72+D76</f>
        <v>0</v>
      </c>
      <c r="E10" s="704">
        <f>+E11+E19+E29+E39+E49+E59+E63+E72+E76+2</f>
        <v>88528385</v>
      </c>
      <c r="F10" s="704">
        <f>+F11+F19+F29+F39+F49+F59+F63+F72+F76</f>
        <v>24570045</v>
      </c>
      <c r="G10" s="704">
        <f>+G11+G19+G29+G39+G49+G59+G63+G72+G76-1</f>
        <v>19395689</v>
      </c>
      <c r="H10" s="704">
        <f>+H11+H19+H29+H39+H49+H59+H63+H72+H76+1</f>
        <v>63958340</v>
      </c>
    </row>
    <row r="11" spans="1:8">
      <c r="A11" s="1302" t="s">
        <v>629</v>
      </c>
      <c r="B11" s="1303"/>
      <c r="C11" s="704">
        <f>SUM(C12:C18)+1</f>
        <v>57610577</v>
      </c>
      <c r="D11" s="704">
        <f>SUM(D12:D18)</f>
        <v>0</v>
      </c>
      <c r="E11" s="709">
        <f>SUM(E12:E18)+1</f>
        <v>57610577</v>
      </c>
      <c r="F11" s="704">
        <f>SUM(F12:F18)+1</f>
        <v>17045092</v>
      </c>
      <c r="G11" s="704">
        <f>SUM(G12:G18)</f>
        <v>13514699</v>
      </c>
      <c r="H11" s="704">
        <f>SUM(H12:H18)+1</f>
        <v>40565486</v>
      </c>
    </row>
    <row r="12" spans="1:8">
      <c r="A12" s="838"/>
      <c r="B12" s="743" t="s">
        <v>630</v>
      </c>
      <c r="C12" s="707">
        <f>+'ETCA II-04'!B10</f>
        <v>35602637</v>
      </c>
      <c r="D12" s="707">
        <f>+'ETCA II-04'!C10</f>
        <v>0</v>
      </c>
      <c r="E12" s="708">
        <f>C12+D12</f>
        <v>35602637</v>
      </c>
      <c r="F12" s="707">
        <f>+'ETCA II-04'!E10</f>
        <v>10965875</v>
      </c>
      <c r="G12" s="707">
        <f>+'ETCA II-04'!F10</f>
        <v>10965875</v>
      </c>
      <c r="H12" s="706">
        <f t="shared" ref="H12:H18" si="0">+E12-F12</f>
        <v>24636762</v>
      </c>
    </row>
    <row r="13" spans="1:8">
      <c r="A13" s="838"/>
      <c r="B13" s="743" t="s">
        <v>631</v>
      </c>
      <c r="C13" s="707">
        <f>+'ETCA II-04'!B11</f>
        <v>526349</v>
      </c>
      <c r="D13" s="707">
        <f>+'ETCA II-04'!C11</f>
        <v>0</v>
      </c>
      <c r="E13" s="708">
        <f t="shared" ref="E13:E77" si="1">C13+D13</f>
        <v>526349</v>
      </c>
      <c r="F13" s="707">
        <f>+'ETCA II-04'!E11</f>
        <v>125611</v>
      </c>
      <c r="G13" s="707">
        <f>+'ETCA II-04'!F11</f>
        <v>125611</v>
      </c>
      <c r="H13" s="706">
        <f t="shared" si="0"/>
        <v>400738</v>
      </c>
    </row>
    <row r="14" spans="1:8">
      <c r="A14" s="838"/>
      <c r="B14" s="743" t="s">
        <v>632</v>
      </c>
      <c r="C14" s="707">
        <f>+'ETCA II-04'!B12</f>
        <v>7974834</v>
      </c>
      <c r="D14" s="707">
        <f>+'ETCA II-04'!C12</f>
        <v>0</v>
      </c>
      <c r="E14" s="708">
        <f t="shared" si="1"/>
        <v>7974834</v>
      </c>
      <c r="F14" s="707">
        <f>+'ETCA II-04'!E12</f>
        <v>2721704</v>
      </c>
      <c r="G14" s="707">
        <f>+'ETCA II-04'!F12</f>
        <v>1134459</v>
      </c>
      <c r="H14" s="706">
        <f t="shared" si="0"/>
        <v>5253130</v>
      </c>
    </row>
    <row r="15" spans="1:8">
      <c r="A15" s="838"/>
      <c r="B15" s="743" t="s">
        <v>633</v>
      </c>
      <c r="C15" s="707">
        <f>+'ETCA II-04'!B13</f>
        <v>6376541</v>
      </c>
      <c r="D15" s="707">
        <f>+'ETCA II-04'!C13</f>
        <v>0</v>
      </c>
      <c r="E15" s="708">
        <f t="shared" si="1"/>
        <v>6376541</v>
      </c>
      <c r="F15" s="707">
        <f>+'ETCA II-04'!E13</f>
        <v>1768350</v>
      </c>
      <c r="G15" s="707">
        <f>+'ETCA II-04'!F13</f>
        <v>653889</v>
      </c>
      <c r="H15" s="706">
        <f t="shared" si="0"/>
        <v>4608191</v>
      </c>
    </row>
    <row r="16" spans="1:8">
      <c r="A16" s="838"/>
      <c r="B16" s="743" t="s">
        <v>634</v>
      </c>
      <c r="C16" s="707">
        <f>+'ETCA II-04'!B14</f>
        <v>5422940</v>
      </c>
      <c r="D16" s="707">
        <f>+'ETCA II-04'!C14</f>
        <v>0</v>
      </c>
      <c r="E16" s="708">
        <f t="shared" si="1"/>
        <v>5422940</v>
      </c>
      <c r="F16" s="707">
        <f>+'ETCA II-04'!E14</f>
        <v>1463551</v>
      </c>
      <c r="G16" s="707">
        <f>+'ETCA II-04'!F14</f>
        <v>634865</v>
      </c>
      <c r="H16" s="706">
        <f t="shared" si="0"/>
        <v>3959389</v>
      </c>
    </row>
    <row r="17" spans="1:8">
      <c r="A17" s="838"/>
      <c r="B17" s="743" t="s">
        <v>635</v>
      </c>
      <c r="C17" s="707">
        <f>+'ETCA II-04'!B15</f>
        <v>0</v>
      </c>
      <c r="D17" s="707">
        <f>+'ETCA II-04'!C15</f>
        <v>0</v>
      </c>
      <c r="E17" s="708">
        <f t="shared" si="1"/>
        <v>0</v>
      </c>
      <c r="F17" s="707">
        <f>+'ETCA II-04'!E15</f>
        <v>0</v>
      </c>
      <c r="G17" s="707">
        <f>+'ETCA II-04'!F15</f>
        <v>0</v>
      </c>
      <c r="H17" s="706">
        <f t="shared" si="0"/>
        <v>0</v>
      </c>
    </row>
    <row r="18" spans="1:8">
      <c r="A18" s="838"/>
      <c r="B18" s="743" t="s">
        <v>636</v>
      </c>
      <c r="C18" s="707">
        <f>+'ETCA II-04'!B16</f>
        <v>1707275</v>
      </c>
      <c r="D18" s="707">
        <f>+'ETCA II-04'!C16</f>
        <v>0</v>
      </c>
      <c r="E18" s="708">
        <f t="shared" si="1"/>
        <v>1707275</v>
      </c>
      <c r="F18" s="707">
        <f>+'ETCA II-04'!E16</f>
        <v>0</v>
      </c>
      <c r="G18" s="707">
        <f>+'ETCA II-04'!F16</f>
        <v>0</v>
      </c>
      <c r="H18" s="706">
        <f t="shared" si="0"/>
        <v>1707275</v>
      </c>
    </row>
    <row r="19" spans="1:8">
      <c r="A19" s="1302" t="s">
        <v>637</v>
      </c>
      <c r="B19" s="1303"/>
      <c r="C19" s="704">
        <f t="shared" ref="C19:D19" si="2">SUM(C20:C28)</f>
        <v>1420105</v>
      </c>
      <c r="D19" s="704">
        <f t="shared" si="2"/>
        <v>0</v>
      </c>
      <c r="E19" s="709">
        <f>SUM(E20:E28)-2</f>
        <v>1420103</v>
      </c>
      <c r="F19" s="704">
        <f>SUM(F20:F28)-1</f>
        <v>245782</v>
      </c>
      <c r="G19" s="704">
        <f>SUM(G20:G28)-1</f>
        <v>229026</v>
      </c>
      <c r="H19" s="704">
        <f>SUM(H20:H28)</f>
        <v>1174322</v>
      </c>
    </row>
    <row r="20" spans="1:8">
      <c r="A20" s="838"/>
      <c r="B20" s="743" t="s">
        <v>638</v>
      </c>
      <c r="C20" s="707">
        <f>+'ETCA II-04'!B18</f>
        <v>110556</v>
      </c>
      <c r="D20" s="707">
        <f>+'ETCA II-04'!C18</f>
        <v>0</v>
      </c>
      <c r="E20" s="708">
        <f t="shared" si="1"/>
        <v>110556</v>
      </c>
      <c r="F20" s="707">
        <f>+'ETCA II-04'!E18</f>
        <v>25470</v>
      </c>
      <c r="G20" s="707">
        <f>+'ETCA II-04'!F18</f>
        <v>21755</v>
      </c>
      <c r="H20" s="706">
        <f t="shared" ref="H20:H83" si="3">+E20-F20</f>
        <v>85086</v>
      </c>
    </row>
    <row r="21" spans="1:8">
      <c r="A21" s="838"/>
      <c r="B21" s="743" t="s">
        <v>639</v>
      </c>
      <c r="C21" s="707">
        <f>+'ETCA II-04'!B19</f>
        <v>163902</v>
      </c>
      <c r="D21" s="707">
        <f>+'ETCA II-04'!C19</f>
        <v>0</v>
      </c>
      <c r="E21" s="708">
        <f t="shared" si="1"/>
        <v>163902</v>
      </c>
      <c r="F21" s="707">
        <f>+'ETCA II-04'!E19</f>
        <v>28854</v>
      </c>
      <c r="G21" s="707">
        <f>+'ETCA II-04'!F19</f>
        <v>15813</v>
      </c>
      <c r="H21" s="706">
        <f t="shared" si="3"/>
        <v>135048</v>
      </c>
    </row>
    <row r="22" spans="1:8">
      <c r="A22" s="838"/>
      <c r="B22" s="743" t="s">
        <v>640</v>
      </c>
      <c r="C22" s="707">
        <f>+'ETCA II-04'!B20</f>
        <v>0</v>
      </c>
      <c r="D22" s="707">
        <f>+'ETCA II-04'!C20</f>
        <v>0</v>
      </c>
      <c r="E22" s="708">
        <f t="shared" si="1"/>
        <v>0</v>
      </c>
      <c r="F22" s="707">
        <f>+'ETCA II-04'!E20</f>
        <v>0</v>
      </c>
      <c r="G22" s="707">
        <f>+'ETCA II-04'!F20</f>
        <v>0</v>
      </c>
      <c r="H22" s="706">
        <f t="shared" si="3"/>
        <v>0</v>
      </c>
    </row>
    <row r="23" spans="1:8">
      <c r="A23" s="838"/>
      <c r="B23" s="743" t="s">
        <v>641</v>
      </c>
      <c r="C23" s="707">
        <f>+'ETCA II-04'!B21</f>
        <v>478031</v>
      </c>
      <c r="D23" s="707">
        <f>+'ETCA II-04'!C21</f>
        <v>-24000</v>
      </c>
      <c r="E23" s="708">
        <f t="shared" si="1"/>
        <v>454031</v>
      </c>
      <c r="F23" s="707">
        <f>+'ETCA II-04'!E21</f>
        <v>1196</v>
      </c>
      <c r="G23" s="707">
        <f>+'ETCA II-04'!F21</f>
        <v>1196</v>
      </c>
      <c r="H23" s="706">
        <f t="shared" si="3"/>
        <v>452835</v>
      </c>
    </row>
    <row r="24" spans="1:8">
      <c r="A24" s="838"/>
      <c r="B24" s="743" t="s">
        <v>642</v>
      </c>
      <c r="C24" s="707">
        <f>+'ETCA II-04'!B22</f>
        <v>216</v>
      </c>
      <c r="D24" s="707">
        <f>+'ETCA II-04'!C22</f>
        <v>0</v>
      </c>
      <c r="E24" s="708">
        <f t="shared" si="1"/>
        <v>216</v>
      </c>
      <c r="F24" s="707">
        <f>+'ETCA II-04'!E22</f>
        <v>198</v>
      </c>
      <c r="G24" s="707">
        <f>+'ETCA II-04'!F22</f>
        <v>198</v>
      </c>
      <c r="H24" s="706">
        <f t="shared" si="3"/>
        <v>18</v>
      </c>
    </row>
    <row r="25" spans="1:8">
      <c r="A25" s="838"/>
      <c r="B25" s="743" t="s">
        <v>643</v>
      </c>
      <c r="C25" s="707">
        <f>+'ETCA II-04'!B23</f>
        <v>550694</v>
      </c>
      <c r="D25" s="707">
        <f>+'ETCA II-04'!C23</f>
        <v>0</v>
      </c>
      <c r="E25" s="708">
        <f t="shared" si="1"/>
        <v>550694</v>
      </c>
      <c r="F25" s="707">
        <f>+'ETCA II-04'!E23</f>
        <v>134375</v>
      </c>
      <c r="G25" s="707">
        <f>+'ETCA II-04'!F23</f>
        <v>134375</v>
      </c>
      <c r="H25" s="706">
        <f t="shared" si="3"/>
        <v>416319</v>
      </c>
    </row>
    <row r="26" spans="1:8">
      <c r="A26" s="838"/>
      <c r="B26" s="743" t="s">
        <v>644</v>
      </c>
      <c r="C26" s="707">
        <f>+'ETCA II-04'!B24</f>
        <v>33171</v>
      </c>
      <c r="D26" s="707">
        <f>+'ETCA II-04'!C24</f>
        <v>24000</v>
      </c>
      <c r="E26" s="708">
        <f t="shared" si="1"/>
        <v>57171</v>
      </c>
      <c r="F26" s="707">
        <f>+'ETCA II-04'!E24</f>
        <v>48000</v>
      </c>
      <c r="G26" s="707">
        <f>+'ETCA II-04'!F24</f>
        <v>48000</v>
      </c>
      <c r="H26" s="706">
        <f t="shared" si="3"/>
        <v>9171</v>
      </c>
    </row>
    <row r="27" spans="1:8">
      <c r="A27" s="838"/>
      <c r="B27" s="743" t="s">
        <v>645</v>
      </c>
      <c r="C27" s="707">
        <f>+'ETCA II-04'!B25</f>
        <v>0</v>
      </c>
      <c r="D27" s="707">
        <f>+'ETCA II-04'!C25</f>
        <v>0</v>
      </c>
      <c r="E27" s="708">
        <f t="shared" si="1"/>
        <v>0</v>
      </c>
      <c r="F27" s="707">
        <f>+'ETCA II-04'!E25</f>
        <v>0</v>
      </c>
      <c r="G27" s="707">
        <f>+'ETCA II-04'!F25</f>
        <v>0</v>
      </c>
      <c r="H27" s="706">
        <f t="shared" si="3"/>
        <v>0</v>
      </c>
    </row>
    <row r="28" spans="1:8">
      <c r="A28" s="838"/>
      <c r="B28" s="743" t="s">
        <v>646</v>
      </c>
      <c r="C28" s="707">
        <f>+'ETCA II-04'!B26</f>
        <v>83535</v>
      </c>
      <c r="D28" s="707">
        <f>+'ETCA II-04'!C26</f>
        <v>0</v>
      </c>
      <c r="E28" s="708">
        <f t="shared" si="1"/>
        <v>83535</v>
      </c>
      <c r="F28" s="707">
        <f>+'ETCA II-04'!E26</f>
        <v>7690</v>
      </c>
      <c r="G28" s="707">
        <f>+'ETCA II-04'!F26</f>
        <v>7690</v>
      </c>
      <c r="H28" s="706">
        <f t="shared" si="3"/>
        <v>75845</v>
      </c>
    </row>
    <row r="29" spans="1:8">
      <c r="A29" s="1302" t="s">
        <v>647</v>
      </c>
      <c r="B29" s="1303"/>
      <c r="C29" s="704">
        <f t="shared" ref="C29" si="4">SUM(C30:C38)</f>
        <v>11497703</v>
      </c>
      <c r="D29" s="704">
        <f>SUM(D30:D38)+1</f>
        <v>0</v>
      </c>
      <c r="E29" s="709">
        <f>SUM(E30:E38)+1</f>
        <v>11497703</v>
      </c>
      <c r="F29" s="704">
        <f>SUM(F30:F38)-1</f>
        <v>3371907</v>
      </c>
      <c r="G29" s="704">
        <f>SUM(G30:G38)</f>
        <v>1744701</v>
      </c>
      <c r="H29" s="704">
        <f>SUM(H30:H38)+1</f>
        <v>8125795</v>
      </c>
    </row>
    <row r="30" spans="1:8">
      <c r="A30" s="838"/>
      <c r="B30" s="743" t="s">
        <v>648</v>
      </c>
      <c r="C30" s="707">
        <f>+'ETCA II-04'!B28</f>
        <v>2484531</v>
      </c>
      <c r="D30" s="707">
        <f>+'ETCA II-04'!C28</f>
        <v>196639</v>
      </c>
      <c r="E30" s="708">
        <f t="shared" si="1"/>
        <v>2681170</v>
      </c>
      <c r="F30" s="707">
        <f>+'ETCA II-04'!E28</f>
        <v>1149702</v>
      </c>
      <c r="G30" s="707">
        <f>+'ETCA II-04'!F28</f>
        <v>526863</v>
      </c>
      <c r="H30" s="706">
        <f t="shared" si="3"/>
        <v>1531468</v>
      </c>
    </row>
    <row r="31" spans="1:8">
      <c r="A31" s="838"/>
      <c r="B31" s="743" t="s">
        <v>649</v>
      </c>
      <c r="C31" s="707">
        <f>+'ETCA II-04'!B29</f>
        <v>275537</v>
      </c>
      <c r="D31" s="707">
        <f>+'ETCA II-04'!C29</f>
        <v>0</v>
      </c>
      <c r="E31" s="708">
        <f t="shared" si="1"/>
        <v>275537</v>
      </c>
      <c r="F31" s="707">
        <f>+'ETCA II-04'!E29</f>
        <v>80374</v>
      </c>
      <c r="G31" s="707">
        <f>+'ETCA II-04'!F29</f>
        <v>26454</v>
      </c>
      <c r="H31" s="706">
        <f t="shared" si="3"/>
        <v>195163</v>
      </c>
    </row>
    <row r="32" spans="1:8">
      <c r="A32" s="838"/>
      <c r="B32" s="743" t="s">
        <v>650</v>
      </c>
      <c r="C32" s="707">
        <f>+'ETCA II-04'!B30</f>
        <v>2521738</v>
      </c>
      <c r="D32" s="707">
        <f>+'ETCA II-04'!C30</f>
        <v>-256299</v>
      </c>
      <c r="E32" s="708">
        <f t="shared" si="1"/>
        <v>2265439</v>
      </c>
      <c r="F32" s="707">
        <f>+'ETCA II-04'!E30</f>
        <v>707103</v>
      </c>
      <c r="G32" s="707">
        <f>+'ETCA II-04'!F30</f>
        <v>328311</v>
      </c>
      <c r="H32" s="706">
        <f t="shared" si="3"/>
        <v>1558336</v>
      </c>
    </row>
    <row r="33" spans="1:8">
      <c r="A33" s="838"/>
      <c r="B33" s="743" t="s">
        <v>651</v>
      </c>
      <c r="C33" s="707">
        <f>+'ETCA II-04'!B31</f>
        <v>1812073</v>
      </c>
      <c r="D33" s="707">
        <f>+'ETCA II-04'!C31</f>
        <v>0</v>
      </c>
      <c r="E33" s="708">
        <f t="shared" si="1"/>
        <v>1812073</v>
      </c>
      <c r="F33" s="707">
        <f>+'ETCA II-04'!E31</f>
        <v>411218</v>
      </c>
      <c r="G33" s="707">
        <f>+'ETCA II-04'!F31</f>
        <v>411218</v>
      </c>
      <c r="H33" s="706">
        <f t="shared" si="3"/>
        <v>1400855</v>
      </c>
    </row>
    <row r="34" spans="1:8">
      <c r="A34" s="838"/>
      <c r="B34" s="743" t="s">
        <v>652</v>
      </c>
      <c r="C34" s="707">
        <f>+'ETCA II-04'!B32</f>
        <v>1276721</v>
      </c>
      <c r="D34" s="707">
        <f>+'ETCA II-04'!C32</f>
        <v>59659</v>
      </c>
      <c r="E34" s="708">
        <f t="shared" si="1"/>
        <v>1336380</v>
      </c>
      <c r="F34" s="707">
        <f>+'ETCA II-04'!E32</f>
        <v>274008</v>
      </c>
      <c r="G34" s="707">
        <f>+'ETCA II-04'!F32</f>
        <v>103348</v>
      </c>
      <c r="H34" s="706">
        <f t="shared" si="3"/>
        <v>1062372</v>
      </c>
    </row>
    <row r="35" spans="1:8">
      <c r="A35" s="838"/>
      <c r="B35" s="743" t="s">
        <v>653</v>
      </c>
      <c r="C35" s="707">
        <f>+'ETCA II-04'!B33</f>
        <v>573514</v>
      </c>
      <c r="D35" s="707">
        <f>+'ETCA II-04'!C33</f>
        <v>0</v>
      </c>
      <c r="E35" s="708">
        <f t="shared" si="1"/>
        <v>573514</v>
      </c>
      <c r="F35" s="707">
        <f>+'ETCA II-04'!E33</f>
        <v>26293</v>
      </c>
      <c r="G35" s="707">
        <f>+'ETCA II-04'!F33</f>
        <v>19293</v>
      </c>
      <c r="H35" s="706">
        <f t="shared" si="3"/>
        <v>547221</v>
      </c>
    </row>
    <row r="36" spans="1:8">
      <c r="A36" s="838"/>
      <c r="B36" s="743" t="s">
        <v>654</v>
      </c>
      <c r="C36" s="707">
        <f>+'ETCA II-04'!B34</f>
        <v>240777</v>
      </c>
      <c r="D36" s="707">
        <f>+'ETCA II-04'!C34</f>
        <v>0</v>
      </c>
      <c r="E36" s="708">
        <f t="shared" si="1"/>
        <v>240777</v>
      </c>
      <c r="F36" s="707">
        <f>+'ETCA II-04'!E34</f>
        <v>17352</v>
      </c>
      <c r="G36" s="707">
        <f>+'ETCA II-04'!F34</f>
        <v>12075</v>
      </c>
      <c r="H36" s="706">
        <f t="shared" si="3"/>
        <v>223425</v>
      </c>
    </row>
    <row r="37" spans="1:8">
      <c r="A37" s="838"/>
      <c r="B37" s="743" t="s">
        <v>655</v>
      </c>
      <c r="C37" s="707">
        <f>+'ETCA II-04'!B35</f>
        <v>398896</v>
      </c>
      <c r="D37" s="707">
        <f>+'ETCA II-04'!C35</f>
        <v>0</v>
      </c>
      <c r="E37" s="708">
        <f t="shared" si="1"/>
        <v>398896</v>
      </c>
      <c r="F37" s="707">
        <f>+'ETCA II-04'!E35</f>
        <v>67244</v>
      </c>
      <c r="G37" s="707">
        <f>+'ETCA II-04'!F35</f>
        <v>51636</v>
      </c>
      <c r="H37" s="706">
        <f t="shared" si="3"/>
        <v>331652</v>
      </c>
    </row>
    <row r="38" spans="1:8" ht="15.75" thickBot="1">
      <c r="A38" s="742"/>
      <c r="B38" s="678" t="s">
        <v>656</v>
      </c>
      <c r="C38" s="721">
        <f>+'ETCA II-04'!B36</f>
        <v>1913916</v>
      </c>
      <c r="D38" s="721">
        <f>+'ETCA II-04'!C36</f>
        <v>0</v>
      </c>
      <c r="E38" s="722">
        <f t="shared" si="1"/>
        <v>1913916</v>
      </c>
      <c r="F38" s="721">
        <f>+'ETCA II-04'!E36</f>
        <v>638614</v>
      </c>
      <c r="G38" s="721">
        <f>+'ETCA II-04'!F36</f>
        <v>265503</v>
      </c>
      <c r="H38" s="723">
        <f t="shared" si="3"/>
        <v>1275302</v>
      </c>
    </row>
    <row r="39" spans="1:8">
      <c r="A39" s="1304" t="s">
        <v>657</v>
      </c>
      <c r="B39" s="1305"/>
      <c r="C39" s="705">
        <f t="shared" ref="C39:H39" si="5">SUM(C40:C48)</f>
        <v>0</v>
      </c>
      <c r="D39" s="705">
        <f t="shared" si="5"/>
        <v>0</v>
      </c>
      <c r="E39" s="705">
        <f t="shared" si="5"/>
        <v>0</v>
      </c>
      <c r="F39" s="705">
        <f t="shared" si="5"/>
        <v>0</v>
      </c>
      <c r="G39" s="705">
        <f t="shared" si="5"/>
        <v>0</v>
      </c>
      <c r="H39" s="705">
        <f t="shared" si="5"/>
        <v>0</v>
      </c>
    </row>
    <row r="40" spans="1:8">
      <c r="A40" s="838"/>
      <c r="B40" s="743" t="s">
        <v>658</v>
      </c>
      <c r="C40" s="707"/>
      <c r="D40" s="707"/>
      <c r="E40" s="708">
        <f t="shared" si="1"/>
        <v>0</v>
      </c>
      <c r="F40" s="707"/>
      <c r="G40" s="707"/>
      <c r="H40" s="706">
        <f t="shared" si="3"/>
        <v>0</v>
      </c>
    </row>
    <row r="41" spans="1:8">
      <c r="A41" s="838"/>
      <c r="B41" s="743" t="s">
        <v>659</v>
      </c>
      <c r="C41" s="707"/>
      <c r="D41" s="707"/>
      <c r="E41" s="708">
        <f t="shared" si="1"/>
        <v>0</v>
      </c>
      <c r="F41" s="707"/>
      <c r="G41" s="707"/>
      <c r="H41" s="706">
        <f t="shared" si="3"/>
        <v>0</v>
      </c>
    </row>
    <row r="42" spans="1:8">
      <c r="A42" s="838"/>
      <c r="B42" s="743" t="s">
        <v>660</v>
      </c>
      <c r="C42" s="707"/>
      <c r="D42" s="707"/>
      <c r="E42" s="708">
        <f t="shared" si="1"/>
        <v>0</v>
      </c>
      <c r="F42" s="707"/>
      <c r="G42" s="707"/>
      <c r="H42" s="706">
        <f t="shared" si="3"/>
        <v>0</v>
      </c>
    </row>
    <row r="43" spans="1:8">
      <c r="A43" s="838"/>
      <c r="B43" s="743" t="s">
        <v>661</v>
      </c>
      <c r="C43" s="707"/>
      <c r="D43" s="707"/>
      <c r="E43" s="708">
        <f t="shared" si="1"/>
        <v>0</v>
      </c>
      <c r="F43" s="707"/>
      <c r="G43" s="707"/>
      <c r="H43" s="706">
        <f t="shared" si="3"/>
        <v>0</v>
      </c>
    </row>
    <row r="44" spans="1:8">
      <c r="A44" s="838"/>
      <c r="B44" s="743" t="s">
        <v>662</v>
      </c>
      <c r="C44" s="707"/>
      <c r="D44" s="707"/>
      <c r="E44" s="708">
        <f t="shared" si="1"/>
        <v>0</v>
      </c>
      <c r="F44" s="707"/>
      <c r="G44" s="707"/>
      <c r="H44" s="706">
        <f t="shared" si="3"/>
        <v>0</v>
      </c>
    </row>
    <row r="45" spans="1:8">
      <c r="A45" s="838"/>
      <c r="B45" s="743" t="s">
        <v>663</v>
      </c>
      <c r="C45" s="707"/>
      <c r="D45" s="707"/>
      <c r="E45" s="708">
        <f t="shared" si="1"/>
        <v>0</v>
      </c>
      <c r="F45" s="707"/>
      <c r="G45" s="707"/>
      <c r="H45" s="706">
        <f t="shared" si="3"/>
        <v>0</v>
      </c>
    </row>
    <row r="46" spans="1:8">
      <c r="A46" s="838"/>
      <c r="B46" s="743" t="s">
        <v>664</v>
      </c>
      <c r="C46" s="707"/>
      <c r="D46" s="707"/>
      <c r="E46" s="708">
        <f t="shared" si="1"/>
        <v>0</v>
      </c>
      <c r="F46" s="707"/>
      <c r="G46" s="707"/>
      <c r="H46" s="706">
        <f t="shared" si="3"/>
        <v>0</v>
      </c>
    </row>
    <row r="47" spans="1:8">
      <c r="A47" s="838"/>
      <c r="B47" s="743" t="s">
        <v>665</v>
      </c>
      <c r="C47" s="707"/>
      <c r="D47" s="707"/>
      <c r="E47" s="708">
        <f t="shared" si="1"/>
        <v>0</v>
      </c>
      <c r="F47" s="707"/>
      <c r="G47" s="707"/>
      <c r="H47" s="706">
        <f t="shared" si="3"/>
        <v>0</v>
      </c>
    </row>
    <row r="48" spans="1:8">
      <c r="A48" s="838"/>
      <c r="B48" s="743" t="s">
        <v>666</v>
      </c>
      <c r="C48" s="707"/>
      <c r="D48" s="707"/>
      <c r="E48" s="708">
        <f t="shared" si="1"/>
        <v>0</v>
      </c>
      <c r="F48" s="707"/>
      <c r="G48" s="707"/>
      <c r="H48" s="706">
        <f t="shared" si="3"/>
        <v>0</v>
      </c>
    </row>
    <row r="49" spans="1:8">
      <c r="A49" s="1302" t="s">
        <v>667</v>
      </c>
      <c r="B49" s="1303"/>
      <c r="C49" s="704">
        <f t="shared" ref="C49:H49" si="6">SUM(C50:C58)</f>
        <v>0</v>
      </c>
      <c r="D49" s="704">
        <f>SUM(D50:D58)</f>
        <v>0</v>
      </c>
      <c r="E49" s="709">
        <f>SUM(E50:E58)</f>
        <v>0</v>
      </c>
      <c r="F49" s="704">
        <f>SUM(F50:F58)</f>
        <v>0</v>
      </c>
      <c r="G49" s="704">
        <f>SUM(G50:G58)</f>
        <v>0</v>
      </c>
      <c r="H49" s="704">
        <f t="shared" si="6"/>
        <v>0</v>
      </c>
    </row>
    <row r="50" spans="1:8">
      <c r="A50" s="838"/>
      <c r="B50" s="743" t="s">
        <v>668</v>
      </c>
      <c r="C50" s="707">
        <f>+'ETCA II-04'!B48</f>
        <v>0</v>
      </c>
      <c r="D50" s="707">
        <f>+'ETCA II-04'!C48</f>
        <v>0</v>
      </c>
      <c r="E50" s="708">
        <f t="shared" si="1"/>
        <v>0</v>
      </c>
      <c r="F50" s="707">
        <f>+'ETCA II-04'!E48</f>
        <v>0</v>
      </c>
      <c r="G50" s="707">
        <f>+'ETCA II-04'!F48</f>
        <v>0</v>
      </c>
      <c r="H50" s="706">
        <f t="shared" si="3"/>
        <v>0</v>
      </c>
    </row>
    <row r="51" spans="1:8">
      <c r="A51" s="838"/>
      <c r="B51" s="743" t="s">
        <v>669</v>
      </c>
      <c r="C51" s="707">
        <f>+'ETCA II-04'!B49</f>
        <v>0</v>
      </c>
      <c r="D51" s="707">
        <f>+'ETCA II-04'!C49</f>
        <v>0</v>
      </c>
      <c r="E51" s="708">
        <f t="shared" si="1"/>
        <v>0</v>
      </c>
      <c r="F51" s="707">
        <f>+'ETCA II-04'!E49</f>
        <v>0</v>
      </c>
      <c r="G51" s="707">
        <f>+'ETCA II-04'!F49</f>
        <v>0</v>
      </c>
      <c r="H51" s="706">
        <f t="shared" si="3"/>
        <v>0</v>
      </c>
    </row>
    <row r="52" spans="1:8">
      <c r="A52" s="838"/>
      <c r="B52" s="743" t="s">
        <v>670</v>
      </c>
      <c r="C52" s="707"/>
      <c r="D52" s="707"/>
      <c r="E52" s="708">
        <f t="shared" si="1"/>
        <v>0</v>
      </c>
      <c r="F52" s="707"/>
      <c r="G52" s="707"/>
      <c r="H52" s="706">
        <f t="shared" si="3"/>
        <v>0</v>
      </c>
    </row>
    <row r="53" spans="1:8">
      <c r="A53" s="838"/>
      <c r="B53" s="743" t="s">
        <v>671</v>
      </c>
      <c r="C53" s="707"/>
      <c r="D53" s="707"/>
      <c r="E53" s="708">
        <f t="shared" si="1"/>
        <v>0</v>
      </c>
      <c r="F53" s="707"/>
      <c r="G53" s="707"/>
      <c r="H53" s="706">
        <f t="shared" si="3"/>
        <v>0</v>
      </c>
    </row>
    <row r="54" spans="1:8">
      <c r="A54" s="838"/>
      <c r="B54" s="743" t="s">
        <v>672</v>
      </c>
      <c r="C54" s="707"/>
      <c r="D54" s="707"/>
      <c r="E54" s="708">
        <f t="shared" si="1"/>
        <v>0</v>
      </c>
      <c r="F54" s="707"/>
      <c r="G54" s="707"/>
      <c r="H54" s="706">
        <f t="shared" si="3"/>
        <v>0</v>
      </c>
    </row>
    <row r="55" spans="1:8">
      <c r="A55" s="838"/>
      <c r="B55" s="743" t="s">
        <v>673</v>
      </c>
      <c r="C55" s="707">
        <f>+'ETCA II-04'!B53</f>
        <v>0</v>
      </c>
      <c r="D55" s="707">
        <f>+'ETCA II-04'!C53</f>
        <v>0</v>
      </c>
      <c r="E55" s="708">
        <f t="shared" si="1"/>
        <v>0</v>
      </c>
      <c r="F55" s="707">
        <f>+'ETCA II-04'!E53</f>
        <v>0</v>
      </c>
      <c r="G55" s="707">
        <f>+'ETCA II-04'!F53</f>
        <v>0</v>
      </c>
      <c r="H55" s="706">
        <f t="shared" si="3"/>
        <v>0</v>
      </c>
    </row>
    <row r="56" spans="1:8">
      <c r="A56" s="838"/>
      <c r="B56" s="743" t="s">
        <v>674</v>
      </c>
      <c r="C56" s="707"/>
      <c r="D56" s="707"/>
      <c r="E56" s="708">
        <f t="shared" si="1"/>
        <v>0</v>
      </c>
      <c r="F56" s="707"/>
      <c r="G56" s="707"/>
      <c r="H56" s="706">
        <f t="shared" si="3"/>
        <v>0</v>
      </c>
    </row>
    <row r="57" spans="1:8">
      <c r="A57" s="838"/>
      <c r="B57" s="743" t="s">
        <v>675</v>
      </c>
      <c r="C57" s="707"/>
      <c r="D57" s="707"/>
      <c r="E57" s="708">
        <f t="shared" si="1"/>
        <v>0</v>
      </c>
      <c r="F57" s="707"/>
      <c r="G57" s="707"/>
      <c r="H57" s="706">
        <f t="shared" si="3"/>
        <v>0</v>
      </c>
    </row>
    <row r="58" spans="1:8">
      <c r="A58" s="838"/>
      <c r="B58" s="743" t="s">
        <v>676</v>
      </c>
      <c r="C58" s="707"/>
      <c r="D58" s="707"/>
      <c r="E58" s="708">
        <f t="shared" si="1"/>
        <v>0</v>
      </c>
      <c r="F58" s="707"/>
      <c r="G58" s="707"/>
      <c r="H58" s="706">
        <f t="shared" si="3"/>
        <v>0</v>
      </c>
    </row>
    <row r="59" spans="1:8">
      <c r="A59" s="1302" t="s">
        <v>677</v>
      </c>
      <c r="B59" s="1303"/>
      <c r="C59" s="704">
        <f t="shared" ref="C59:H59" si="7">SUM(C60:C62)</f>
        <v>0</v>
      </c>
      <c r="D59" s="704">
        <f t="shared" si="7"/>
        <v>0</v>
      </c>
      <c r="E59" s="709">
        <f t="shared" si="7"/>
        <v>0</v>
      </c>
      <c r="F59" s="704">
        <f t="shared" si="7"/>
        <v>0</v>
      </c>
      <c r="G59" s="704">
        <f t="shared" si="7"/>
        <v>0</v>
      </c>
      <c r="H59" s="704">
        <f t="shared" si="7"/>
        <v>0</v>
      </c>
    </row>
    <row r="60" spans="1:8">
      <c r="A60" s="838"/>
      <c r="B60" s="743" t="s">
        <v>678</v>
      </c>
      <c r="C60" s="707"/>
      <c r="D60" s="707"/>
      <c r="E60" s="708">
        <f t="shared" si="1"/>
        <v>0</v>
      </c>
      <c r="F60" s="707"/>
      <c r="G60" s="707"/>
      <c r="H60" s="706">
        <f t="shared" si="3"/>
        <v>0</v>
      </c>
    </row>
    <row r="61" spans="1:8">
      <c r="A61" s="838"/>
      <c r="B61" s="743" t="s">
        <v>679</v>
      </c>
      <c r="C61" s="707"/>
      <c r="D61" s="707"/>
      <c r="E61" s="708">
        <f t="shared" si="1"/>
        <v>0</v>
      </c>
      <c r="F61" s="707"/>
      <c r="G61" s="707"/>
      <c r="H61" s="706">
        <f t="shared" si="3"/>
        <v>0</v>
      </c>
    </row>
    <row r="62" spans="1:8">
      <c r="A62" s="838"/>
      <c r="B62" s="743" t="s">
        <v>680</v>
      </c>
      <c r="C62" s="707"/>
      <c r="D62" s="707"/>
      <c r="E62" s="708">
        <f t="shared" si="1"/>
        <v>0</v>
      </c>
      <c r="F62" s="707"/>
      <c r="G62" s="707"/>
      <c r="H62" s="706">
        <f t="shared" si="3"/>
        <v>0</v>
      </c>
    </row>
    <row r="63" spans="1:8">
      <c r="A63" s="1302" t="s">
        <v>681</v>
      </c>
      <c r="B63" s="1303"/>
      <c r="C63" s="704">
        <f t="shared" ref="C63:H63" si="8">SUM(C64:C71)</f>
        <v>0</v>
      </c>
      <c r="D63" s="704">
        <f t="shared" si="8"/>
        <v>0</v>
      </c>
      <c r="E63" s="704">
        <f t="shared" si="8"/>
        <v>0</v>
      </c>
      <c r="F63" s="704">
        <f t="shared" si="8"/>
        <v>0</v>
      </c>
      <c r="G63" s="704">
        <f t="shared" si="8"/>
        <v>0</v>
      </c>
      <c r="H63" s="704">
        <f t="shared" si="8"/>
        <v>0</v>
      </c>
    </row>
    <row r="64" spans="1:8">
      <c r="A64" s="838"/>
      <c r="B64" s="743" t="s">
        <v>682</v>
      </c>
      <c r="C64" s="707"/>
      <c r="D64" s="707"/>
      <c r="E64" s="708">
        <f t="shared" si="1"/>
        <v>0</v>
      </c>
      <c r="F64" s="707"/>
      <c r="G64" s="707"/>
      <c r="H64" s="706">
        <f t="shared" si="3"/>
        <v>0</v>
      </c>
    </row>
    <row r="65" spans="1:8">
      <c r="A65" s="838"/>
      <c r="B65" s="743" t="s">
        <v>683</v>
      </c>
      <c r="C65" s="707"/>
      <c r="D65" s="707"/>
      <c r="E65" s="708">
        <f t="shared" si="1"/>
        <v>0</v>
      </c>
      <c r="F65" s="707"/>
      <c r="G65" s="707"/>
      <c r="H65" s="706">
        <f t="shared" si="3"/>
        <v>0</v>
      </c>
    </row>
    <row r="66" spans="1:8">
      <c r="A66" s="838"/>
      <c r="B66" s="743" t="s">
        <v>684</v>
      </c>
      <c r="C66" s="707"/>
      <c r="D66" s="707"/>
      <c r="E66" s="708">
        <f t="shared" si="1"/>
        <v>0</v>
      </c>
      <c r="F66" s="707"/>
      <c r="G66" s="707"/>
      <c r="H66" s="706">
        <f t="shared" si="3"/>
        <v>0</v>
      </c>
    </row>
    <row r="67" spans="1:8">
      <c r="A67" s="838"/>
      <c r="B67" s="743" t="s">
        <v>685</v>
      </c>
      <c r="C67" s="707"/>
      <c r="D67" s="707"/>
      <c r="E67" s="708">
        <f t="shared" si="1"/>
        <v>0</v>
      </c>
      <c r="F67" s="707"/>
      <c r="G67" s="707"/>
      <c r="H67" s="706">
        <f t="shared" si="3"/>
        <v>0</v>
      </c>
    </row>
    <row r="68" spans="1:8">
      <c r="A68" s="838"/>
      <c r="B68" s="743" t="s">
        <v>686</v>
      </c>
      <c r="C68" s="707"/>
      <c r="D68" s="707"/>
      <c r="E68" s="708">
        <f t="shared" si="1"/>
        <v>0</v>
      </c>
      <c r="F68" s="707"/>
      <c r="G68" s="707"/>
      <c r="H68" s="706">
        <f t="shared" si="3"/>
        <v>0</v>
      </c>
    </row>
    <row r="69" spans="1:8">
      <c r="A69" s="838"/>
      <c r="B69" s="743" t="s">
        <v>687</v>
      </c>
      <c r="C69" s="707"/>
      <c r="D69" s="707"/>
      <c r="E69" s="708">
        <f t="shared" si="1"/>
        <v>0</v>
      </c>
      <c r="F69" s="707"/>
      <c r="G69" s="707"/>
      <c r="H69" s="706">
        <f t="shared" si="3"/>
        <v>0</v>
      </c>
    </row>
    <row r="70" spans="1:8">
      <c r="A70" s="838"/>
      <c r="B70" s="743" t="s">
        <v>688</v>
      </c>
      <c r="C70" s="707"/>
      <c r="D70" s="707"/>
      <c r="E70" s="708">
        <f t="shared" si="1"/>
        <v>0</v>
      </c>
      <c r="F70" s="707"/>
      <c r="G70" s="707"/>
      <c r="H70" s="706">
        <f t="shared" si="3"/>
        <v>0</v>
      </c>
    </row>
    <row r="71" spans="1:8">
      <c r="A71" s="838"/>
      <c r="B71" s="743" t="s">
        <v>689</v>
      </c>
      <c r="C71" s="707"/>
      <c r="D71" s="707"/>
      <c r="E71" s="708">
        <f t="shared" si="1"/>
        <v>0</v>
      </c>
      <c r="F71" s="707"/>
      <c r="G71" s="707"/>
      <c r="H71" s="706">
        <f t="shared" si="3"/>
        <v>0</v>
      </c>
    </row>
    <row r="72" spans="1:8">
      <c r="A72" s="1302" t="s">
        <v>690</v>
      </c>
      <c r="B72" s="1303"/>
      <c r="C72" s="704">
        <f t="shared" ref="C72:H72" si="9">SUM(C73:C75)</f>
        <v>0</v>
      </c>
      <c r="D72" s="704">
        <f t="shared" si="9"/>
        <v>0</v>
      </c>
      <c r="E72" s="709">
        <f t="shared" si="9"/>
        <v>0</v>
      </c>
      <c r="F72" s="704">
        <f t="shared" si="9"/>
        <v>0</v>
      </c>
      <c r="G72" s="704">
        <f t="shared" si="9"/>
        <v>0</v>
      </c>
      <c r="H72" s="704">
        <f t="shared" si="9"/>
        <v>0</v>
      </c>
    </row>
    <row r="73" spans="1:8" ht="15.75" thickBot="1">
      <c r="A73" s="742"/>
      <c r="B73" s="678" t="s">
        <v>691</v>
      </c>
      <c r="C73" s="721"/>
      <c r="D73" s="721"/>
      <c r="E73" s="722">
        <f t="shared" si="1"/>
        <v>0</v>
      </c>
      <c r="F73" s="721"/>
      <c r="G73" s="721"/>
      <c r="H73" s="723">
        <f t="shared" si="3"/>
        <v>0</v>
      </c>
    </row>
    <row r="74" spans="1:8">
      <c r="A74" s="838"/>
      <c r="B74" s="743" t="s">
        <v>692</v>
      </c>
      <c r="C74" s="707"/>
      <c r="D74" s="707"/>
      <c r="E74" s="708">
        <f t="shared" si="1"/>
        <v>0</v>
      </c>
      <c r="F74" s="707"/>
      <c r="G74" s="707"/>
      <c r="H74" s="706">
        <f t="shared" si="3"/>
        <v>0</v>
      </c>
    </row>
    <row r="75" spans="1:8">
      <c r="A75" s="838"/>
      <c r="B75" s="743" t="s">
        <v>693</v>
      </c>
      <c r="C75" s="707"/>
      <c r="D75" s="707"/>
      <c r="E75" s="708">
        <f t="shared" si="1"/>
        <v>0</v>
      </c>
      <c r="F75" s="707"/>
      <c r="G75" s="707"/>
      <c r="H75" s="706">
        <f t="shared" si="3"/>
        <v>0</v>
      </c>
    </row>
    <row r="76" spans="1:8">
      <c r="A76" s="1302" t="s">
        <v>694</v>
      </c>
      <c r="B76" s="1303"/>
      <c r="C76" s="704">
        <f t="shared" ref="C76:H76" si="10">SUM(C77:C83)</f>
        <v>18000000</v>
      </c>
      <c r="D76" s="704">
        <f t="shared" si="10"/>
        <v>0</v>
      </c>
      <c r="E76" s="709">
        <f t="shared" si="10"/>
        <v>18000000</v>
      </c>
      <c r="F76" s="704">
        <f t="shared" si="10"/>
        <v>3907264</v>
      </c>
      <c r="G76" s="704">
        <f t="shared" si="10"/>
        <v>3907264</v>
      </c>
      <c r="H76" s="704">
        <f t="shared" si="10"/>
        <v>14092736</v>
      </c>
    </row>
    <row r="77" spans="1:8">
      <c r="A77" s="838"/>
      <c r="B77" s="743" t="s">
        <v>695</v>
      </c>
      <c r="C77" s="707">
        <f>+'ETCA II-04'!B74</f>
        <v>10000000</v>
      </c>
      <c r="D77" s="707">
        <f>+'ETCA II-04'!C74</f>
        <v>0</v>
      </c>
      <c r="E77" s="708">
        <f t="shared" si="1"/>
        <v>10000000</v>
      </c>
      <c r="F77" s="707">
        <f>+'ETCA II-04'!E74</f>
        <v>2499996</v>
      </c>
      <c r="G77" s="707">
        <f>+'ETCA II-04'!F74</f>
        <v>2499996</v>
      </c>
      <c r="H77" s="706">
        <f t="shared" si="3"/>
        <v>7500004</v>
      </c>
    </row>
    <row r="78" spans="1:8">
      <c r="A78" s="838"/>
      <c r="B78" s="743" t="s">
        <v>696</v>
      </c>
      <c r="C78" s="707">
        <f>+'ETCA II-04'!B75</f>
        <v>8000000</v>
      </c>
      <c r="D78" s="707">
        <f>+'ETCA II-04'!C75</f>
        <v>0</v>
      </c>
      <c r="E78" s="708">
        <f t="shared" ref="E78:E83" si="11">C78+D78</f>
        <v>8000000</v>
      </c>
      <c r="F78" s="707">
        <f>+'ETCA II-04'!E75</f>
        <v>1407268</v>
      </c>
      <c r="G78" s="707">
        <f>+'ETCA II-04'!F75</f>
        <v>1407268</v>
      </c>
      <c r="H78" s="706">
        <f t="shared" si="3"/>
        <v>6592732</v>
      </c>
    </row>
    <row r="79" spans="1:8">
      <c r="A79" s="838"/>
      <c r="B79" s="743" t="s">
        <v>697</v>
      </c>
      <c r="C79" s="707"/>
      <c r="D79" s="707"/>
      <c r="E79" s="708">
        <f t="shared" si="11"/>
        <v>0</v>
      </c>
      <c r="F79" s="707"/>
      <c r="G79" s="707"/>
      <c r="H79" s="706">
        <f t="shared" si="3"/>
        <v>0</v>
      </c>
    </row>
    <row r="80" spans="1:8">
      <c r="A80" s="838"/>
      <c r="B80" s="743" t="s">
        <v>698</v>
      </c>
      <c r="C80" s="707"/>
      <c r="D80" s="707"/>
      <c r="E80" s="708">
        <f t="shared" si="11"/>
        <v>0</v>
      </c>
      <c r="F80" s="707"/>
      <c r="G80" s="707"/>
      <c r="H80" s="706">
        <f t="shared" si="3"/>
        <v>0</v>
      </c>
    </row>
    <row r="81" spans="1:8">
      <c r="A81" s="838"/>
      <c r="B81" s="743" t="s">
        <v>699</v>
      </c>
      <c r="C81" s="707"/>
      <c r="D81" s="707"/>
      <c r="E81" s="708">
        <f t="shared" si="11"/>
        <v>0</v>
      </c>
      <c r="F81" s="707"/>
      <c r="G81" s="707"/>
      <c r="H81" s="706">
        <f t="shared" si="3"/>
        <v>0</v>
      </c>
    </row>
    <row r="82" spans="1:8">
      <c r="A82" s="838"/>
      <c r="B82" s="743" t="s">
        <v>700</v>
      </c>
      <c r="C82" s="707"/>
      <c r="D82" s="707"/>
      <c r="E82" s="708">
        <f t="shared" si="11"/>
        <v>0</v>
      </c>
      <c r="F82" s="707"/>
      <c r="G82" s="707"/>
      <c r="H82" s="706">
        <f t="shared" si="3"/>
        <v>0</v>
      </c>
    </row>
    <row r="83" spans="1:8">
      <c r="A83" s="838"/>
      <c r="B83" s="743" t="s">
        <v>701</v>
      </c>
      <c r="C83" s="707"/>
      <c r="D83" s="707"/>
      <c r="E83" s="708">
        <f t="shared" si="11"/>
        <v>0</v>
      </c>
      <c r="F83" s="707"/>
      <c r="G83" s="707"/>
      <c r="H83" s="706">
        <f t="shared" si="3"/>
        <v>0</v>
      </c>
    </row>
    <row r="84" spans="1:8">
      <c r="A84" s="1302" t="s">
        <v>702</v>
      </c>
      <c r="B84" s="1303"/>
      <c r="C84" s="704">
        <f t="shared" ref="C84:H84" si="12">+C85+C93+C103+C113+C123+C133+C137+C146+C150</f>
        <v>0</v>
      </c>
      <c r="D84" s="704">
        <f t="shared" si="12"/>
        <v>0</v>
      </c>
      <c r="E84" s="709">
        <f t="shared" si="12"/>
        <v>0</v>
      </c>
      <c r="F84" s="704">
        <f t="shared" si="12"/>
        <v>0</v>
      </c>
      <c r="G84" s="704">
        <f t="shared" si="12"/>
        <v>0</v>
      </c>
      <c r="H84" s="704">
        <f t="shared" si="12"/>
        <v>0</v>
      </c>
    </row>
    <row r="85" spans="1:8">
      <c r="A85" s="1302" t="s">
        <v>629</v>
      </c>
      <c r="B85" s="1303"/>
      <c r="C85" s="704">
        <f t="shared" ref="C85:H85" si="13">SUM(C86:C92)</f>
        <v>0</v>
      </c>
      <c r="D85" s="704">
        <f t="shared" si="13"/>
        <v>0</v>
      </c>
      <c r="E85" s="709">
        <f t="shared" si="13"/>
        <v>0</v>
      </c>
      <c r="F85" s="704">
        <f t="shared" si="13"/>
        <v>0</v>
      </c>
      <c r="G85" s="704">
        <f t="shared" si="13"/>
        <v>0</v>
      </c>
      <c r="H85" s="704">
        <f t="shared" si="13"/>
        <v>0</v>
      </c>
    </row>
    <row r="86" spans="1:8">
      <c r="A86" s="838"/>
      <c r="B86" s="743" t="s">
        <v>630</v>
      </c>
      <c r="C86" s="707"/>
      <c r="D86" s="707"/>
      <c r="E86" s="708">
        <f t="shared" ref="E86:E92" si="14">C86+D86</f>
        <v>0</v>
      </c>
      <c r="F86" s="707"/>
      <c r="G86" s="707"/>
      <c r="H86" s="706">
        <f t="shared" ref="H86:H149" si="15">+E86-F86</f>
        <v>0</v>
      </c>
    </row>
    <row r="87" spans="1:8">
      <c r="A87" s="838"/>
      <c r="B87" s="743" t="s">
        <v>631</v>
      </c>
      <c r="C87" s="707"/>
      <c r="D87" s="707"/>
      <c r="E87" s="708">
        <f t="shared" si="14"/>
        <v>0</v>
      </c>
      <c r="F87" s="707"/>
      <c r="G87" s="707"/>
      <c r="H87" s="706">
        <f t="shared" si="15"/>
        <v>0</v>
      </c>
    </row>
    <row r="88" spans="1:8">
      <c r="A88" s="838"/>
      <c r="B88" s="743" t="s">
        <v>632</v>
      </c>
      <c r="C88" s="707"/>
      <c r="D88" s="707"/>
      <c r="E88" s="708">
        <f t="shared" si="14"/>
        <v>0</v>
      </c>
      <c r="F88" s="707"/>
      <c r="G88" s="707"/>
      <c r="H88" s="706">
        <f t="shared" si="15"/>
        <v>0</v>
      </c>
    </row>
    <row r="89" spans="1:8">
      <c r="A89" s="838"/>
      <c r="B89" s="743" t="s">
        <v>633</v>
      </c>
      <c r="C89" s="707"/>
      <c r="D89" s="707"/>
      <c r="E89" s="708">
        <f t="shared" si="14"/>
        <v>0</v>
      </c>
      <c r="F89" s="707"/>
      <c r="G89" s="707"/>
      <c r="H89" s="706">
        <f t="shared" si="15"/>
        <v>0</v>
      </c>
    </row>
    <row r="90" spans="1:8">
      <c r="A90" s="838"/>
      <c r="B90" s="743" t="s">
        <v>634</v>
      </c>
      <c r="C90" s="707"/>
      <c r="D90" s="707"/>
      <c r="E90" s="708">
        <f t="shared" si="14"/>
        <v>0</v>
      </c>
      <c r="F90" s="707"/>
      <c r="G90" s="707"/>
      <c r="H90" s="706">
        <f t="shared" si="15"/>
        <v>0</v>
      </c>
    </row>
    <row r="91" spans="1:8">
      <c r="A91" s="838"/>
      <c r="B91" s="743" t="s">
        <v>635</v>
      </c>
      <c r="C91" s="707"/>
      <c r="D91" s="707"/>
      <c r="E91" s="708">
        <f t="shared" si="14"/>
        <v>0</v>
      </c>
      <c r="F91" s="707"/>
      <c r="G91" s="707"/>
      <c r="H91" s="706">
        <f t="shared" si="15"/>
        <v>0</v>
      </c>
    </row>
    <row r="92" spans="1:8">
      <c r="A92" s="838"/>
      <c r="B92" s="743" t="s">
        <v>636</v>
      </c>
      <c r="C92" s="707"/>
      <c r="D92" s="707"/>
      <c r="E92" s="708">
        <f t="shared" si="14"/>
        <v>0</v>
      </c>
      <c r="F92" s="707"/>
      <c r="G92" s="707"/>
      <c r="H92" s="706">
        <f t="shared" si="15"/>
        <v>0</v>
      </c>
    </row>
    <row r="93" spans="1:8">
      <c r="A93" s="1302" t="s">
        <v>637</v>
      </c>
      <c r="B93" s="1303"/>
      <c r="C93" s="704">
        <f t="shared" ref="C93:H93" si="16">SUM(C94:C102)</f>
        <v>0</v>
      </c>
      <c r="D93" s="704">
        <f t="shared" si="16"/>
        <v>0</v>
      </c>
      <c r="E93" s="709">
        <f t="shared" si="16"/>
        <v>0</v>
      </c>
      <c r="F93" s="704">
        <f t="shared" si="16"/>
        <v>0</v>
      </c>
      <c r="G93" s="704">
        <f t="shared" si="16"/>
        <v>0</v>
      </c>
      <c r="H93" s="704">
        <f t="shared" si="16"/>
        <v>0</v>
      </c>
    </row>
    <row r="94" spans="1:8">
      <c r="A94" s="838"/>
      <c r="B94" s="743" t="s">
        <v>638</v>
      </c>
      <c r="C94" s="707"/>
      <c r="D94" s="707"/>
      <c r="E94" s="708">
        <f t="shared" ref="E94:E102" si="17">C94+D94</f>
        <v>0</v>
      </c>
      <c r="F94" s="707"/>
      <c r="G94" s="707"/>
      <c r="H94" s="706">
        <f t="shared" si="15"/>
        <v>0</v>
      </c>
    </row>
    <row r="95" spans="1:8">
      <c r="A95" s="838"/>
      <c r="B95" s="743" t="s">
        <v>639</v>
      </c>
      <c r="C95" s="707"/>
      <c r="D95" s="707"/>
      <c r="E95" s="708">
        <f t="shared" si="17"/>
        <v>0</v>
      </c>
      <c r="F95" s="707"/>
      <c r="G95" s="707"/>
      <c r="H95" s="706">
        <f t="shared" si="15"/>
        <v>0</v>
      </c>
    </row>
    <row r="96" spans="1:8">
      <c r="A96" s="838"/>
      <c r="B96" s="743" t="s">
        <v>640</v>
      </c>
      <c r="C96" s="707"/>
      <c r="D96" s="707"/>
      <c r="E96" s="708">
        <f t="shared" si="17"/>
        <v>0</v>
      </c>
      <c r="F96" s="707"/>
      <c r="G96" s="707"/>
      <c r="H96" s="706">
        <f t="shared" si="15"/>
        <v>0</v>
      </c>
    </row>
    <row r="97" spans="1:8">
      <c r="A97" s="838"/>
      <c r="B97" s="743" t="s">
        <v>641</v>
      </c>
      <c r="C97" s="707"/>
      <c r="D97" s="707"/>
      <c r="E97" s="708">
        <f t="shared" si="17"/>
        <v>0</v>
      </c>
      <c r="F97" s="707"/>
      <c r="G97" s="707"/>
      <c r="H97" s="706">
        <f t="shared" si="15"/>
        <v>0</v>
      </c>
    </row>
    <row r="98" spans="1:8">
      <c r="A98" s="838"/>
      <c r="B98" s="743" t="s">
        <v>642</v>
      </c>
      <c r="C98" s="707"/>
      <c r="D98" s="707"/>
      <c r="E98" s="708">
        <f t="shared" si="17"/>
        <v>0</v>
      </c>
      <c r="F98" s="707"/>
      <c r="G98" s="707"/>
      <c r="H98" s="706">
        <f t="shared" si="15"/>
        <v>0</v>
      </c>
    </row>
    <row r="99" spans="1:8">
      <c r="A99" s="838"/>
      <c r="B99" s="743" t="s">
        <v>643</v>
      </c>
      <c r="C99" s="707"/>
      <c r="D99" s="707"/>
      <c r="E99" s="708">
        <f t="shared" si="17"/>
        <v>0</v>
      </c>
      <c r="F99" s="707"/>
      <c r="G99" s="707"/>
      <c r="H99" s="706">
        <f t="shared" si="15"/>
        <v>0</v>
      </c>
    </row>
    <row r="100" spans="1:8">
      <c r="A100" s="838"/>
      <c r="B100" s="743" t="s">
        <v>644</v>
      </c>
      <c r="C100" s="707"/>
      <c r="D100" s="707"/>
      <c r="E100" s="708">
        <f t="shared" si="17"/>
        <v>0</v>
      </c>
      <c r="F100" s="707"/>
      <c r="G100" s="707"/>
      <c r="H100" s="706">
        <f t="shared" si="15"/>
        <v>0</v>
      </c>
    </row>
    <row r="101" spans="1:8">
      <c r="A101" s="838"/>
      <c r="B101" s="743" t="s">
        <v>645</v>
      </c>
      <c r="C101" s="707"/>
      <c r="D101" s="707"/>
      <c r="E101" s="708">
        <f t="shared" si="17"/>
        <v>0</v>
      </c>
      <c r="F101" s="707"/>
      <c r="G101" s="707"/>
      <c r="H101" s="706">
        <f t="shared" si="15"/>
        <v>0</v>
      </c>
    </row>
    <row r="102" spans="1:8">
      <c r="A102" s="838"/>
      <c r="B102" s="743" t="s">
        <v>646</v>
      </c>
      <c r="C102" s="707"/>
      <c r="D102" s="707"/>
      <c r="E102" s="708">
        <f t="shared" si="17"/>
        <v>0</v>
      </c>
      <c r="F102" s="707"/>
      <c r="G102" s="707"/>
      <c r="H102" s="706">
        <f t="shared" si="15"/>
        <v>0</v>
      </c>
    </row>
    <row r="103" spans="1:8">
      <c r="A103" s="1302" t="s">
        <v>647</v>
      </c>
      <c r="B103" s="1303"/>
      <c r="C103" s="704">
        <f t="shared" ref="C103:H103" si="18">SUM(C104:C112)</f>
        <v>0</v>
      </c>
      <c r="D103" s="704">
        <f t="shared" si="18"/>
        <v>0</v>
      </c>
      <c r="E103" s="709">
        <f t="shared" si="18"/>
        <v>0</v>
      </c>
      <c r="F103" s="704">
        <f t="shared" si="18"/>
        <v>0</v>
      </c>
      <c r="G103" s="704">
        <f t="shared" si="18"/>
        <v>0</v>
      </c>
      <c r="H103" s="704">
        <f t="shared" si="18"/>
        <v>0</v>
      </c>
    </row>
    <row r="104" spans="1:8">
      <c r="A104" s="838"/>
      <c r="B104" s="743" t="s">
        <v>648</v>
      </c>
      <c r="C104" s="707"/>
      <c r="D104" s="707"/>
      <c r="E104" s="708">
        <f t="shared" ref="E104:E112" si="19">C104+D104</f>
        <v>0</v>
      </c>
      <c r="F104" s="707"/>
      <c r="G104" s="707"/>
      <c r="H104" s="706">
        <f t="shared" si="15"/>
        <v>0</v>
      </c>
    </row>
    <row r="105" spans="1:8">
      <c r="A105" s="838"/>
      <c r="B105" s="743" t="s">
        <v>649</v>
      </c>
      <c r="C105" s="707"/>
      <c r="D105" s="707"/>
      <c r="E105" s="708">
        <f t="shared" si="19"/>
        <v>0</v>
      </c>
      <c r="F105" s="707"/>
      <c r="G105" s="707"/>
      <c r="H105" s="706">
        <f t="shared" si="15"/>
        <v>0</v>
      </c>
    </row>
    <row r="106" spans="1:8">
      <c r="A106" s="838"/>
      <c r="B106" s="743" t="s">
        <v>650</v>
      </c>
      <c r="C106" s="707"/>
      <c r="D106" s="707"/>
      <c r="E106" s="708">
        <f t="shared" si="19"/>
        <v>0</v>
      </c>
      <c r="F106" s="707"/>
      <c r="G106" s="707"/>
      <c r="H106" s="706">
        <f t="shared" si="15"/>
        <v>0</v>
      </c>
    </row>
    <row r="107" spans="1:8">
      <c r="A107" s="838"/>
      <c r="B107" s="743" t="s">
        <v>651</v>
      </c>
      <c r="C107" s="707"/>
      <c r="D107" s="707"/>
      <c r="E107" s="708">
        <f t="shared" si="19"/>
        <v>0</v>
      </c>
      <c r="F107" s="707"/>
      <c r="G107" s="707"/>
      <c r="H107" s="706">
        <f t="shared" si="15"/>
        <v>0</v>
      </c>
    </row>
    <row r="108" spans="1:8" ht="15.75" thickBot="1">
      <c r="A108" s="742"/>
      <c r="B108" s="678" t="s">
        <v>652</v>
      </c>
      <c r="C108" s="721"/>
      <c r="D108" s="721"/>
      <c r="E108" s="722">
        <f t="shared" si="19"/>
        <v>0</v>
      </c>
      <c r="F108" s="721"/>
      <c r="G108" s="721"/>
      <c r="H108" s="723">
        <f t="shared" si="15"/>
        <v>0</v>
      </c>
    </row>
    <row r="109" spans="1:8">
      <c r="A109" s="838"/>
      <c r="B109" s="743" t="s">
        <v>653</v>
      </c>
      <c r="C109" s="707"/>
      <c r="D109" s="707"/>
      <c r="E109" s="708">
        <f t="shared" si="19"/>
        <v>0</v>
      </c>
      <c r="F109" s="707"/>
      <c r="G109" s="707"/>
      <c r="H109" s="706">
        <f t="shared" si="15"/>
        <v>0</v>
      </c>
    </row>
    <row r="110" spans="1:8">
      <c r="A110" s="838"/>
      <c r="B110" s="743" t="s">
        <v>654</v>
      </c>
      <c r="C110" s="707"/>
      <c r="D110" s="707"/>
      <c r="E110" s="708">
        <f t="shared" si="19"/>
        <v>0</v>
      </c>
      <c r="F110" s="707"/>
      <c r="G110" s="707"/>
      <c r="H110" s="706">
        <f t="shared" si="15"/>
        <v>0</v>
      </c>
    </row>
    <row r="111" spans="1:8">
      <c r="A111" s="838"/>
      <c r="B111" s="743" t="s">
        <v>655</v>
      </c>
      <c r="C111" s="707"/>
      <c r="D111" s="707"/>
      <c r="E111" s="708">
        <f t="shared" si="19"/>
        <v>0</v>
      </c>
      <c r="F111" s="707"/>
      <c r="G111" s="707"/>
      <c r="H111" s="706">
        <f t="shared" si="15"/>
        <v>0</v>
      </c>
    </row>
    <row r="112" spans="1:8">
      <c r="A112" s="838"/>
      <c r="B112" s="743" t="s">
        <v>656</v>
      </c>
      <c r="C112" s="707"/>
      <c r="D112" s="707"/>
      <c r="E112" s="708">
        <f t="shared" si="19"/>
        <v>0</v>
      </c>
      <c r="F112" s="707"/>
      <c r="G112" s="707"/>
      <c r="H112" s="706">
        <f t="shared" si="15"/>
        <v>0</v>
      </c>
    </row>
    <row r="113" spans="1:8">
      <c r="A113" s="1302" t="s">
        <v>657</v>
      </c>
      <c r="B113" s="1303"/>
      <c r="C113" s="704">
        <f t="shared" ref="C113:H113" si="20">SUM(C114:C122)</f>
        <v>0</v>
      </c>
      <c r="D113" s="704">
        <f t="shared" si="20"/>
        <v>0</v>
      </c>
      <c r="E113" s="709">
        <f t="shared" si="20"/>
        <v>0</v>
      </c>
      <c r="F113" s="704">
        <f t="shared" si="20"/>
        <v>0</v>
      </c>
      <c r="G113" s="704">
        <f t="shared" si="20"/>
        <v>0</v>
      </c>
      <c r="H113" s="704">
        <f t="shared" si="20"/>
        <v>0</v>
      </c>
    </row>
    <row r="114" spans="1:8">
      <c r="A114" s="838"/>
      <c r="B114" s="743" t="s">
        <v>658</v>
      </c>
      <c r="C114" s="707"/>
      <c r="D114" s="707"/>
      <c r="E114" s="708">
        <f t="shared" ref="E114:E122" si="21">C114+D114</f>
        <v>0</v>
      </c>
      <c r="F114" s="707"/>
      <c r="G114" s="707"/>
      <c r="H114" s="706">
        <f t="shared" si="15"/>
        <v>0</v>
      </c>
    </row>
    <row r="115" spans="1:8">
      <c r="A115" s="838"/>
      <c r="B115" s="743" t="s">
        <v>659</v>
      </c>
      <c r="C115" s="707"/>
      <c r="D115" s="707"/>
      <c r="E115" s="708">
        <f t="shared" si="21"/>
        <v>0</v>
      </c>
      <c r="F115" s="707"/>
      <c r="G115" s="707"/>
      <c r="H115" s="706">
        <f t="shared" si="15"/>
        <v>0</v>
      </c>
    </row>
    <row r="116" spans="1:8">
      <c r="A116" s="838"/>
      <c r="B116" s="743" t="s">
        <v>660</v>
      </c>
      <c r="C116" s="707"/>
      <c r="D116" s="707"/>
      <c r="E116" s="708">
        <f t="shared" si="21"/>
        <v>0</v>
      </c>
      <c r="F116" s="707"/>
      <c r="G116" s="707"/>
      <c r="H116" s="706">
        <f t="shared" si="15"/>
        <v>0</v>
      </c>
    </row>
    <row r="117" spans="1:8">
      <c r="A117" s="838"/>
      <c r="B117" s="743" t="s">
        <v>661</v>
      </c>
      <c r="C117" s="707"/>
      <c r="D117" s="707"/>
      <c r="E117" s="708">
        <f t="shared" si="21"/>
        <v>0</v>
      </c>
      <c r="F117" s="707"/>
      <c r="G117" s="707"/>
      <c r="H117" s="706">
        <f t="shared" si="15"/>
        <v>0</v>
      </c>
    </row>
    <row r="118" spans="1:8">
      <c r="A118" s="838"/>
      <c r="B118" s="743" t="s">
        <v>662</v>
      </c>
      <c r="C118" s="707"/>
      <c r="D118" s="707"/>
      <c r="E118" s="708">
        <f t="shared" si="21"/>
        <v>0</v>
      </c>
      <c r="F118" s="707"/>
      <c r="G118" s="707"/>
      <c r="H118" s="706">
        <f t="shared" si="15"/>
        <v>0</v>
      </c>
    </row>
    <row r="119" spans="1:8">
      <c r="A119" s="838"/>
      <c r="B119" s="743" t="s">
        <v>663</v>
      </c>
      <c r="C119" s="707"/>
      <c r="D119" s="707"/>
      <c r="E119" s="708">
        <f t="shared" si="21"/>
        <v>0</v>
      </c>
      <c r="F119" s="707"/>
      <c r="G119" s="707"/>
      <c r="H119" s="706">
        <f t="shared" si="15"/>
        <v>0</v>
      </c>
    </row>
    <row r="120" spans="1:8">
      <c r="A120" s="838"/>
      <c r="B120" s="743" t="s">
        <v>664</v>
      </c>
      <c r="C120" s="707"/>
      <c r="D120" s="707"/>
      <c r="E120" s="708">
        <f t="shared" si="21"/>
        <v>0</v>
      </c>
      <c r="F120" s="707"/>
      <c r="G120" s="707"/>
      <c r="H120" s="706">
        <f t="shared" si="15"/>
        <v>0</v>
      </c>
    </row>
    <row r="121" spans="1:8">
      <c r="A121" s="838"/>
      <c r="B121" s="743" t="s">
        <v>665</v>
      </c>
      <c r="C121" s="707"/>
      <c r="D121" s="707"/>
      <c r="E121" s="708">
        <f t="shared" si="21"/>
        <v>0</v>
      </c>
      <c r="F121" s="707"/>
      <c r="G121" s="707"/>
      <c r="H121" s="706">
        <f t="shared" si="15"/>
        <v>0</v>
      </c>
    </row>
    <row r="122" spans="1:8">
      <c r="A122" s="838"/>
      <c r="B122" s="743" t="s">
        <v>666</v>
      </c>
      <c r="C122" s="707"/>
      <c r="D122" s="707"/>
      <c r="E122" s="708">
        <f t="shared" si="21"/>
        <v>0</v>
      </c>
      <c r="F122" s="707"/>
      <c r="G122" s="707"/>
      <c r="H122" s="706">
        <f t="shared" si="15"/>
        <v>0</v>
      </c>
    </row>
    <row r="123" spans="1:8">
      <c r="A123" s="1302" t="s">
        <v>667</v>
      </c>
      <c r="B123" s="1303"/>
      <c r="C123" s="704">
        <f t="shared" ref="C123:H123" si="22">SUM(C124:C132)</f>
        <v>0</v>
      </c>
      <c r="D123" s="704">
        <f t="shared" si="22"/>
        <v>0</v>
      </c>
      <c r="E123" s="709">
        <f t="shared" si="22"/>
        <v>0</v>
      </c>
      <c r="F123" s="704">
        <f t="shared" si="22"/>
        <v>0</v>
      </c>
      <c r="G123" s="704">
        <f t="shared" si="22"/>
        <v>0</v>
      </c>
      <c r="H123" s="704">
        <f t="shared" si="22"/>
        <v>0</v>
      </c>
    </row>
    <row r="124" spans="1:8">
      <c r="A124" s="838"/>
      <c r="B124" s="743" t="s">
        <v>668</v>
      </c>
      <c r="C124" s="707">
        <v>0</v>
      </c>
      <c r="D124" s="707"/>
      <c r="E124" s="708">
        <f t="shared" ref="E124:E132" si="23">C124+D124</f>
        <v>0</v>
      </c>
      <c r="F124" s="707"/>
      <c r="G124" s="707"/>
      <c r="H124" s="706">
        <f t="shared" si="15"/>
        <v>0</v>
      </c>
    </row>
    <row r="125" spans="1:8">
      <c r="A125" s="838"/>
      <c r="B125" s="743" t="s">
        <v>669</v>
      </c>
      <c r="C125" s="707"/>
      <c r="D125" s="707"/>
      <c r="E125" s="708">
        <f t="shared" si="23"/>
        <v>0</v>
      </c>
      <c r="F125" s="707"/>
      <c r="G125" s="707"/>
      <c r="H125" s="706">
        <f t="shared" si="15"/>
        <v>0</v>
      </c>
    </row>
    <row r="126" spans="1:8">
      <c r="A126" s="838"/>
      <c r="B126" s="743" t="s">
        <v>670</v>
      </c>
      <c r="C126" s="707"/>
      <c r="D126" s="707"/>
      <c r="E126" s="708">
        <f t="shared" si="23"/>
        <v>0</v>
      </c>
      <c r="F126" s="707"/>
      <c r="G126" s="707"/>
      <c r="H126" s="706">
        <f t="shared" si="15"/>
        <v>0</v>
      </c>
    </row>
    <row r="127" spans="1:8">
      <c r="A127" s="838"/>
      <c r="B127" s="743" t="s">
        <v>671</v>
      </c>
      <c r="C127" s="707"/>
      <c r="D127" s="707"/>
      <c r="E127" s="708">
        <f t="shared" si="23"/>
        <v>0</v>
      </c>
      <c r="F127" s="707"/>
      <c r="G127" s="707"/>
      <c r="H127" s="706">
        <f t="shared" si="15"/>
        <v>0</v>
      </c>
    </row>
    <row r="128" spans="1:8">
      <c r="A128" s="838"/>
      <c r="B128" s="743" t="s">
        <v>672</v>
      </c>
      <c r="C128" s="707"/>
      <c r="D128" s="707"/>
      <c r="E128" s="708">
        <f t="shared" si="23"/>
        <v>0</v>
      </c>
      <c r="F128" s="707"/>
      <c r="G128" s="707"/>
      <c r="H128" s="706">
        <f t="shared" si="15"/>
        <v>0</v>
      </c>
    </row>
    <row r="129" spans="1:8">
      <c r="A129" s="838"/>
      <c r="B129" s="743" t="s">
        <v>673</v>
      </c>
      <c r="C129" s="707"/>
      <c r="D129" s="707"/>
      <c r="E129" s="708">
        <f t="shared" si="23"/>
        <v>0</v>
      </c>
      <c r="F129" s="707"/>
      <c r="G129" s="707"/>
      <c r="H129" s="706">
        <f t="shared" si="15"/>
        <v>0</v>
      </c>
    </row>
    <row r="130" spans="1:8">
      <c r="A130" s="838"/>
      <c r="B130" s="743" t="s">
        <v>674</v>
      </c>
      <c r="C130" s="707"/>
      <c r="D130" s="707"/>
      <c r="E130" s="708">
        <f t="shared" si="23"/>
        <v>0</v>
      </c>
      <c r="F130" s="707"/>
      <c r="G130" s="707"/>
      <c r="H130" s="706">
        <f t="shared" si="15"/>
        <v>0</v>
      </c>
    </row>
    <row r="131" spans="1:8">
      <c r="A131" s="838"/>
      <c r="B131" s="743" t="s">
        <v>675</v>
      </c>
      <c r="C131" s="707"/>
      <c r="D131" s="707"/>
      <c r="E131" s="708">
        <f t="shared" si="23"/>
        <v>0</v>
      </c>
      <c r="F131" s="707"/>
      <c r="G131" s="707"/>
      <c r="H131" s="706">
        <f t="shared" si="15"/>
        <v>0</v>
      </c>
    </row>
    <row r="132" spans="1:8">
      <c r="A132" s="838"/>
      <c r="B132" s="743" t="s">
        <v>676</v>
      </c>
      <c r="C132" s="707"/>
      <c r="D132" s="707"/>
      <c r="E132" s="708">
        <f t="shared" si="23"/>
        <v>0</v>
      </c>
      <c r="F132" s="707"/>
      <c r="G132" s="707"/>
      <c r="H132" s="706">
        <f t="shared" si="15"/>
        <v>0</v>
      </c>
    </row>
    <row r="133" spans="1:8">
      <c r="A133" s="1302" t="s">
        <v>677</v>
      </c>
      <c r="B133" s="1303"/>
      <c r="C133" s="704">
        <f t="shared" ref="C133:H133" si="24">SUM(C134:C136)</f>
        <v>0</v>
      </c>
      <c r="D133" s="704">
        <f t="shared" si="24"/>
        <v>0</v>
      </c>
      <c r="E133" s="709">
        <f t="shared" si="24"/>
        <v>0</v>
      </c>
      <c r="F133" s="704">
        <f t="shared" si="24"/>
        <v>0</v>
      </c>
      <c r="G133" s="704">
        <f t="shared" si="24"/>
        <v>0</v>
      </c>
      <c r="H133" s="704">
        <f t="shared" si="24"/>
        <v>0</v>
      </c>
    </row>
    <row r="134" spans="1:8">
      <c r="A134" s="838"/>
      <c r="B134" s="743" t="s">
        <v>678</v>
      </c>
      <c r="C134" s="707"/>
      <c r="D134" s="707"/>
      <c r="E134" s="708">
        <f>C134+D134</f>
        <v>0</v>
      </c>
      <c r="F134" s="707"/>
      <c r="G134" s="707"/>
      <c r="H134" s="706">
        <f t="shared" si="15"/>
        <v>0</v>
      </c>
    </row>
    <row r="135" spans="1:8">
      <c r="A135" s="838"/>
      <c r="B135" s="743" t="s">
        <v>679</v>
      </c>
      <c r="C135" s="707"/>
      <c r="D135" s="707"/>
      <c r="E135" s="708">
        <f>C135+D135</f>
        <v>0</v>
      </c>
      <c r="F135" s="707"/>
      <c r="G135" s="707"/>
      <c r="H135" s="706">
        <f t="shared" si="15"/>
        <v>0</v>
      </c>
    </row>
    <row r="136" spans="1:8">
      <c r="A136" s="838"/>
      <c r="B136" s="743" t="s">
        <v>680</v>
      </c>
      <c r="C136" s="707"/>
      <c r="D136" s="707"/>
      <c r="E136" s="708">
        <f>C136+D136</f>
        <v>0</v>
      </c>
      <c r="F136" s="707"/>
      <c r="G136" s="707"/>
      <c r="H136" s="706">
        <f t="shared" si="15"/>
        <v>0</v>
      </c>
    </row>
    <row r="137" spans="1:8">
      <c r="A137" s="1302" t="s">
        <v>681</v>
      </c>
      <c r="B137" s="1303"/>
      <c r="C137" s="704">
        <f t="shared" ref="C137:H137" si="25">SUM(C138:C145)</f>
        <v>0</v>
      </c>
      <c r="D137" s="704">
        <f t="shared" si="25"/>
        <v>0</v>
      </c>
      <c r="E137" s="709">
        <f t="shared" si="25"/>
        <v>0</v>
      </c>
      <c r="F137" s="704">
        <f t="shared" si="25"/>
        <v>0</v>
      </c>
      <c r="G137" s="704">
        <f t="shared" si="25"/>
        <v>0</v>
      </c>
      <c r="H137" s="704">
        <f t="shared" si="25"/>
        <v>0</v>
      </c>
    </row>
    <row r="138" spans="1:8">
      <c r="A138" s="838"/>
      <c r="B138" s="743" t="s">
        <v>682</v>
      </c>
      <c r="C138" s="707"/>
      <c r="D138" s="707"/>
      <c r="E138" s="708">
        <f t="shared" ref="E138:E145" si="26">C138+D138</f>
        <v>0</v>
      </c>
      <c r="F138" s="707"/>
      <c r="G138" s="707"/>
      <c r="H138" s="706">
        <f t="shared" si="15"/>
        <v>0</v>
      </c>
    </row>
    <row r="139" spans="1:8">
      <c r="A139" s="838"/>
      <c r="B139" s="743" t="s">
        <v>683</v>
      </c>
      <c r="C139" s="707"/>
      <c r="D139" s="707"/>
      <c r="E139" s="708">
        <f t="shared" si="26"/>
        <v>0</v>
      </c>
      <c r="F139" s="707"/>
      <c r="G139" s="707"/>
      <c r="H139" s="706">
        <f t="shared" si="15"/>
        <v>0</v>
      </c>
    </row>
    <row r="140" spans="1:8">
      <c r="A140" s="838"/>
      <c r="B140" s="743" t="s">
        <v>684</v>
      </c>
      <c r="C140" s="707"/>
      <c r="D140" s="707"/>
      <c r="E140" s="708">
        <f t="shared" si="26"/>
        <v>0</v>
      </c>
      <c r="F140" s="707"/>
      <c r="G140" s="707"/>
      <c r="H140" s="706">
        <f t="shared" si="15"/>
        <v>0</v>
      </c>
    </row>
    <row r="141" spans="1:8">
      <c r="A141" s="838"/>
      <c r="B141" s="743" t="s">
        <v>685</v>
      </c>
      <c r="C141" s="707"/>
      <c r="D141" s="707"/>
      <c r="E141" s="708">
        <f t="shared" si="26"/>
        <v>0</v>
      </c>
      <c r="F141" s="707"/>
      <c r="G141" s="707"/>
      <c r="H141" s="706">
        <f t="shared" si="15"/>
        <v>0</v>
      </c>
    </row>
    <row r="142" spans="1:8">
      <c r="A142" s="838"/>
      <c r="B142" s="743" t="s">
        <v>686</v>
      </c>
      <c r="C142" s="707"/>
      <c r="D142" s="707"/>
      <c r="E142" s="708">
        <f t="shared" si="26"/>
        <v>0</v>
      </c>
      <c r="F142" s="707"/>
      <c r="G142" s="707"/>
      <c r="H142" s="706">
        <f t="shared" si="15"/>
        <v>0</v>
      </c>
    </row>
    <row r="143" spans="1:8" ht="15.75" thickBot="1">
      <c r="A143" s="742"/>
      <c r="B143" s="678" t="s">
        <v>687</v>
      </c>
      <c r="C143" s="721"/>
      <c r="D143" s="721"/>
      <c r="E143" s="722">
        <f t="shared" si="26"/>
        <v>0</v>
      </c>
      <c r="F143" s="721"/>
      <c r="G143" s="721"/>
      <c r="H143" s="723">
        <f t="shared" si="15"/>
        <v>0</v>
      </c>
    </row>
    <row r="144" spans="1:8">
      <c r="A144" s="838"/>
      <c r="B144" s="743" t="s">
        <v>688</v>
      </c>
      <c r="C144" s="707"/>
      <c r="D144" s="707"/>
      <c r="E144" s="708">
        <f t="shared" si="26"/>
        <v>0</v>
      </c>
      <c r="F144" s="707"/>
      <c r="G144" s="707"/>
      <c r="H144" s="706">
        <f t="shared" si="15"/>
        <v>0</v>
      </c>
    </row>
    <row r="145" spans="1:9">
      <c r="A145" s="838"/>
      <c r="B145" s="743" t="s">
        <v>689</v>
      </c>
      <c r="C145" s="707"/>
      <c r="D145" s="707"/>
      <c r="E145" s="708">
        <f t="shared" si="26"/>
        <v>0</v>
      </c>
      <c r="F145" s="707"/>
      <c r="G145" s="707"/>
      <c r="H145" s="706">
        <f t="shared" si="15"/>
        <v>0</v>
      </c>
    </row>
    <row r="146" spans="1:9">
      <c r="A146" s="1302" t="s">
        <v>690</v>
      </c>
      <c r="B146" s="1303"/>
      <c r="C146" s="704">
        <f t="shared" ref="C146:H146" si="27">SUM(C147:C149)</f>
        <v>0</v>
      </c>
      <c r="D146" s="704">
        <f t="shared" si="27"/>
        <v>0</v>
      </c>
      <c r="E146" s="709">
        <f t="shared" si="27"/>
        <v>0</v>
      </c>
      <c r="F146" s="704">
        <f t="shared" si="27"/>
        <v>0</v>
      </c>
      <c r="G146" s="704">
        <f t="shared" si="27"/>
        <v>0</v>
      </c>
      <c r="H146" s="704">
        <f t="shared" si="27"/>
        <v>0</v>
      </c>
    </row>
    <row r="147" spans="1:9">
      <c r="A147" s="838"/>
      <c r="B147" s="743" t="s">
        <v>691</v>
      </c>
      <c r="C147" s="707"/>
      <c r="D147" s="707"/>
      <c r="E147" s="708">
        <f>C147+D147</f>
        <v>0</v>
      </c>
      <c r="F147" s="707"/>
      <c r="G147" s="707"/>
      <c r="H147" s="706">
        <f t="shared" si="15"/>
        <v>0</v>
      </c>
    </row>
    <row r="148" spans="1:9">
      <c r="A148" s="838"/>
      <c r="B148" s="743" t="s">
        <v>692</v>
      </c>
      <c r="C148" s="707"/>
      <c r="D148" s="707"/>
      <c r="E148" s="708">
        <f>C148+D148</f>
        <v>0</v>
      </c>
      <c r="F148" s="707"/>
      <c r="G148" s="707"/>
      <c r="H148" s="706">
        <f t="shared" si="15"/>
        <v>0</v>
      </c>
    </row>
    <row r="149" spans="1:9">
      <c r="A149" s="838"/>
      <c r="B149" s="743" t="s">
        <v>693</v>
      </c>
      <c r="C149" s="707"/>
      <c r="D149" s="707"/>
      <c r="E149" s="708">
        <f>C149+D149</f>
        <v>0</v>
      </c>
      <c r="F149" s="707"/>
      <c r="G149" s="707"/>
      <c r="H149" s="706">
        <f t="shared" si="15"/>
        <v>0</v>
      </c>
    </row>
    <row r="150" spans="1:9">
      <c r="A150" s="1302" t="s">
        <v>694</v>
      </c>
      <c r="B150" s="1303"/>
      <c r="C150" s="704">
        <f t="shared" ref="C150:H150" si="28">SUM(C151:C157)</f>
        <v>0</v>
      </c>
      <c r="D150" s="704">
        <f t="shared" si="28"/>
        <v>0</v>
      </c>
      <c r="E150" s="709">
        <f t="shared" si="28"/>
        <v>0</v>
      </c>
      <c r="F150" s="704">
        <f t="shared" si="28"/>
        <v>0</v>
      </c>
      <c r="G150" s="704">
        <f t="shared" si="28"/>
        <v>0</v>
      </c>
      <c r="H150" s="704">
        <f t="shared" si="28"/>
        <v>0</v>
      </c>
    </row>
    <row r="151" spans="1:9">
      <c r="A151" s="838"/>
      <c r="B151" s="743" t="s">
        <v>695</v>
      </c>
      <c r="C151" s="707"/>
      <c r="D151" s="707"/>
      <c r="E151" s="708">
        <f t="shared" ref="E151:E158" si="29">C151+D151</f>
        <v>0</v>
      </c>
      <c r="F151" s="707"/>
      <c r="G151" s="707"/>
      <c r="H151" s="706">
        <f t="shared" ref="H151:H157" si="30">+E151-F151</f>
        <v>0</v>
      </c>
    </row>
    <row r="152" spans="1:9">
      <c r="A152" s="838"/>
      <c r="B152" s="743" t="s">
        <v>696</v>
      </c>
      <c r="C152" s="707"/>
      <c r="D152" s="707"/>
      <c r="E152" s="708">
        <f t="shared" si="29"/>
        <v>0</v>
      </c>
      <c r="F152" s="707"/>
      <c r="G152" s="707"/>
      <c r="H152" s="706">
        <f t="shared" si="30"/>
        <v>0</v>
      </c>
    </row>
    <row r="153" spans="1:9">
      <c r="A153" s="838"/>
      <c r="B153" s="743" t="s">
        <v>697</v>
      </c>
      <c r="C153" s="707"/>
      <c r="D153" s="707"/>
      <c r="E153" s="708">
        <f t="shared" si="29"/>
        <v>0</v>
      </c>
      <c r="F153" s="707"/>
      <c r="G153" s="707"/>
      <c r="H153" s="706">
        <f t="shared" si="30"/>
        <v>0</v>
      </c>
    </row>
    <row r="154" spans="1:9">
      <c r="A154" s="838"/>
      <c r="B154" s="743" t="s">
        <v>698</v>
      </c>
      <c r="C154" s="707"/>
      <c r="D154" s="707"/>
      <c r="E154" s="708">
        <f t="shared" si="29"/>
        <v>0</v>
      </c>
      <c r="F154" s="707"/>
      <c r="G154" s="707"/>
      <c r="H154" s="706">
        <f t="shared" si="30"/>
        <v>0</v>
      </c>
    </row>
    <row r="155" spans="1:9">
      <c r="A155" s="838"/>
      <c r="B155" s="743" t="s">
        <v>699</v>
      </c>
      <c r="C155" s="707"/>
      <c r="D155" s="707"/>
      <c r="E155" s="708">
        <f t="shared" si="29"/>
        <v>0</v>
      </c>
      <c r="F155" s="707"/>
      <c r="G155" s="707"/>
      <c r="H155" s="706">
        <f t="shared" si="30"/>
        <v>0</v>
      </c>
      <c r="I155" s="518" t="str">
        <f>IF((C159-'ETCA II-04'!B81)&gt;0.9,"ERROR!!!!! EL MONTO NO COINCIDE CON LO REPORTADO EN EL FORMATO ETCA-II-04 EN EL TOTAL DEL GASTO","")</f>
        <v/>
      </c>
    </row>
    <row r="156" spans="1:9">
      <c r="A156" s="838"/>
      <c r="B156" s="743" t="s">
        <v>700</v>
      </c>
      <c r="C156" s="707"/>
      <c r="D156" s="707"/>
      <c r="E156" s="708">
        <f t="shared" si="29"/>
        <v>0</v>
      </c>
      <c r="F156" s="707"/>
      <c r="G156" s="707"/>
      <c r="H156" s="706">
        <f t="shared" si="30"/>
        <v>0</v>
      </c>
      <c r="I156" s="518" t="str">
        <f>IF((D159-'ETCA II-04'!C81)&gt;0.9,"ERROR!!!!! EL MONTO NO COINCIDE CON LO REPORTADO EN EL FORMATO ETCA-II-04 EN EL TOTAL DEL GASTO","")</f>
        <v/>
      </c>
    </row>
    <row r="157" spans="1:9">
      <c r="A157" s="838"/>
      <c r="B157" s="743" t="s">
        <v>701</v>
      </c>
      <c r="C157" s="707"/>
      <c r="D157" s="707"/>
      <c r="E157" s="708">
        <f t="shared" si="29"/>
        <v>0</v>
      </c>
      <c r="F157" s="707"/>
      <c r="G157" s="707"/>
      <c r="H157" s="706">
        <f t="shared" si="30"/>
        <v>0</v>
      </c>
      <c r="I157" s="518" t="str">
        <f>IF((E159-'ETCA II-04'!D81)&gt;0.9,"ERROR!!!!! EL MONTO NO COINCIDE CON LO REPORTADO EN EL FORMATO ETCA-II-04 EN EL TOTAL DEL GASTO","")</f>
        <v/>
      </c>
    </row>
    <row r="158" spans="1:9">
      <c r="A158" s="838"/>
      <c r="B158" s="743"/>
      <c r="C158" s="705"/>
      <c r="D158" s="705"/>
      <c r="E158" s="708">
        <f t="shared" si="29"/>
        <v>0</v>
      </c>
      <c r="F158" s="705"/>
      <c r="G158" s="705"/>
      <c r="H158" s="706"/>
      <c r="I158" s="518" t="str">
        <f>IF((H159-'ETCA II-04'!G81)&gt;0.9,"ERROR!!!!! EL MONTO NO COINCIDE CON LO REPORTADO EN EL FORMATO ETCA-II-04 EN EL TOTAL DEL GASTO","")</f>
        <v/>
      </c>
    </row>
    <row r="159" spans="1:9">
      <c r="A159" s="1302" t="s">
        <v>703</v>
      </c>
      <c r="B159" s="1303"/>
      <c r="C159" s="704">
        <f t="shared" ref="C159:G159" si="31">+C10+C84</f>
        <v>88528385</v>
      </c>
      <c r="D159" s="704">
        <f>+D10+D84</f>
        <v>0</v>
      </c>
      <c r="E159" s="709">
        <f t="shared" si="31"/>
        <v>88528385</v>
      </c>
      <c r="F159" s="704">
        <f t="shared" si="31"/>
        <v>24570045</v>
      </c>
      <c r="G159" s="704">
        <f t="shared" si="31"/>
        <v>19395689</v>
      </c>
      <c r="H159" s="704">
        <f>+H10+H84</f>
        <v>63958340</v>
      </c>
      <c r="I159" s="518" t="str">
        <f>IF((F159-'ETCA II-04'!E81)&gt;0.9,"ERROR!!!!! EL MONTO NO COINCIDE CON LO REPORTADO EN EL FORMATO ETCA-II-04 EN EL TOTAL DEL GASTO","")</f>
        <v/>
      </c>
    </row>
    <row r="160" spans="1:9" ht="15.75" thickBot="1">
      <c r="A160" s="742"/>
      <c r="B160" s="678"/>
      <c r="C160" s="679"/>
      <c r="D160" s="679"/>
      <c r="E160" s="679"/>
      <c r="F160" s="679"/>
      <c r="G160" s="679"/>
      <c r="H160" s="680"/>
      <c r="I160" s="518" t="str">
        <f>IF((G159-'ETCA II-04'!F81)&gt;0.9,"ERROR!!!!! EL MONTO NO COINCIDE CON LO REPORTADO EN EL FORMATO ETCA-II-04 EN EL TOTAL DEL GASTO","")</f>
        <v/>
      </c>
    </row>
  </sheetData>
  <sheetProtection formatColumns="0" formatRows="0"/>
  <mergeCells count="30">
    <mergeCell ref="A29:B29"/>
    <mergeCell ref="A39:B39"/>
    <mergeCell ref="A49:B49"/>
    <mergeCell ref="A6:H6"/>
    <mergeCell ref="A1:H1"/>
    <mergeCell ref="A2:H2"/>
    <mergeCell ref="A3:H3"/>
    <mergeCell ref="A4:H4"/>
    <mergeCell ref="A5:H5"/>
    <mergeCell ref="A7:B8"/>
    <mergeCell ref="C7:G7"/>
    <mergeCell ref="H7:H8"/>
    <mergeCell ref="A10:B10"/>
    <mergeCell ref="A11:B11"/>
    <mergeCell ref="A19:B19"/>
    <mergeCell ref="A59:B59"/>
    <mergeCell ref="A63:B63"/>
    <mergeCell ref="A72:B72"/>
    <mergeCell ref="A159:B159"/>
    <mergeCell ref="A76:B76"/>
    <mergeCell ref="A84:B84"/>
    <mergeCell ref="A85:B85"/>
    <mergeCell ref="A93:B93"/>
    <mergeCell ref="A103:B103"/>
    <mergeCell ref="A113:B113"/>
    <mergeCell ref="A123:B123"/>
    <mergeCell ref="A133:B133"/>
    <mergeCell ref="A137:B137"/>
    <mergeCell ref="A146:B146"/>
    <mergeCell ref="A150:B150"/>
  </mergeCells>
  <pageMargins left="0" right="0"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dimension ref="A1:H40"/>
  <sheetViews>
    <sheetView view="pageBreakPreview" zoomScaleSheetLayoutView="100" workbookViewId="0">
      <selection activeCell="F16" sqref="F16"/>
    </sheetView>
  </sheetViews>
  <sheetFormatPr baseColWidth="10" defaultColWidth="11.28515625" defaultRowHeight="16.5"/>
  <cols>
    <col min="1" max="1" width="36.7109375" style="283" customWidth="1"/>
    <col min="2" max="2" width="13.7109375" style="283" customWidth="1"/>
    <col min="3" max="3" width="12" style="283" customWidth="1"/>
    <col min="4" max="4" width="13" style="283" customWidth="1"/>
    <col min="5" max="5" width="13.7109375" style="283" customWidth="1"/>
    <col min="6" max="6" width="15.7109375" style="283" customWidth="1"/>
    <col min="7" max="7" width="12.140625" style="283" customWidth="1"/>
    <col min="8" max="16384" width="11.28515625" style="283"/>
  </cols>
  <sheetData>
    <row r="1" spans="1:8">
      <c r="A1" s="1183" t="s">
        <v>23</v>
      </c>
      <c r="B1" s="1183"/>
      <c r="C1" s="1183"/>
      <c r="D1" s="1183"/>
      <c r="E1" s="1183"/>
      <c r="F1" s="1183"/>
      <c r="G1" s="1183"/>
    </row>
    <row r="2" spans="1:8" s="284" customFormat="1" ht="15.75">
      <c r="A2" s="1183" t="s">
        <v>559</v>
      </c>
      <c r="B2" s="1183"/>
      <c r="C2" s="1183"/>
      <c r="D2" s="1183"/>
      <c r="E2" s="1183"/>
      <c r="F2" s="1183"/>
      <c r="G2" s="1183"/>
    </row>
    <row r="3" spans="1:8" s="284" customFormat="1" ht="15.75">
      <c r="A3" s="1183" t="s">
        <v>704</v>
      </c>
      <c r="B3" s="1183"/>
      <c r="C3" s="1183"/>
      <c r="D3" s="1183"/>
      <c r="E3" s="1183"/>
      <c r="F3" s="1183"/>
      <c r="G3" s="1183"/>
    </row>
    <row r="4" spans="1:8" s="284" customFormat="1" ht="15.75">
      <c r="A4" s="1184" t="str">
        <f>'ETCA-I-01'!A3:G3</f>
        <v>TELEVISORA DE HERMOSILLO, S.A. DE C.V.</v>
      </c>
      <c r="B4" s="1184"/>
      <c r="C4" s="1184"/>
      <c r="D4" s="1184"/>
      <c r="E4" s="1184"/>
      <c r="F4" s="1184"/>
      <c r="G4" s="1184"/>
    </row>
    <row r="5" spans="1:8" s="284" customFormat="1">
      <c r="A5" s="1185" t="str">
        <f>'ETCA-I-03'!A4:D4</f>
        <v>Del 01 de Enero al 31 de Marzo de 2019</v>
      </c>
      <c r="B5" s="1185"/>
      <c r="C5" s="1185"/>
      <c r="D5" s="1185"/>
      <c r="E5" s="1185"/>
      <c r="F5" s="1185"/>
      <c r="G5" s="1185"/>
    </row>
    <row r="6" spans="1:8" s="285" customFormat="1" ht="17.25" thickBot="1">
      <c r="A6" s="1301" t="s">
        <v>705</v>
      </c>
      <c r="B6" s="1301"/>
      <c r="C6" s="1301"/>
      <c r="D6" s="1301"/>
      <c r="E6" s="1301"/>
      <c r="F6" s="164"/>
      <c r="G6" s="776"/>
    </row>
    <row r="7" spans="1:8" s="286" customFormat="1" ht="38.25">
      <c r="A7" s="1244" t="s">
        <v>257</v>
      </c>
      <c r="B7" s="199" t="s">
        <v>563</v>
      </c>
      <c r="C7" s="199" t="s">
        <v>473</v>
      </c>
      <c r="D7" s="199" t="s">
        <v>564</v>
      </c>
      <c r="E7" s="200" t="s">
        <v>565</v>
      </c>
      <c r="F7" s="200" t="s">
        <v>566</v>
      </c>
      <c r="G7" s="201" t="s">
        <v>567</v>
      </c>
    </row>
    <row r="8" spans="1:8" s="287" customFormat="1" ht="15.75" customHeight="1" thickBot="1">
      <c r="A8" s="1246"/>
      <c r="B8" s="203" t="s">
        <v>438</v>
      </c>
      <c r="C8" s="203" t="s">
        <v>439</v>
      </c>
      <c r="D8" s="203" t="s">
        <v>568</v>
      </c>
      <c r="E8" s="203" t="s">
        <v>441</v>
      </c>
      <c r="F8" s="203" t="s">
        <v>442</v>
      </c>
      <c r="G8" s="205" t="s">
        <v>569</v>
      </c>
    </row>
    <row r="9" spans="1:8" ht="21.75" customHeight="1">
      <c r="A9" s="292" t="s">
        <v>706</v>
      </c>
      <c r="B9" s="466">
        <f>+'ETCA-II-13'!C10+'ETCA-II-13'!C49+'ETCA-II-13'!C70</f>
        <v>70528385</v>
      </c>
      <c r="C9" s="466">
        <f>+'ETCA-II-13'!D10+'ETCA-II-13'!D49+'ETCA-II-13'!D70</f>
        <v>0</v>
      </c>
      <c r="D9" s="467">
        <f>C9+B9</f>
        <v>70528385</v>
      </c>
      <c r="E9" s="466">
        <f>+'ETCA-II-13'!F10+'ETCA-II-13'!F49+'ETCA-II-13'!F70</f>
        <v>20662781</v>
      </c>
      <c r="F9" s="466">
        <f>+'ETCA-II-13'!G10+'ETCA-II-13'!G49+'ETCA-II-13'!G70</f>
        <v>15488426</v>
      </c>
      <c r="G9" s="468">
        <f>D9-E9+2</f>
        <v>49865606</v>
      </c>
    </row>
    <row r="10" spans="1:8" ht="22.5" customHeight="1">
      <c r="A10" s="292" t="s">
        <v>707</v>
      </c>
      <c r="B10" s="466">
        <f>+'ETCA-II-13'!C121</f>
        <v>0</v>
      </c>
      <c r="C10" s="466">
        <f>+'ETCA-II-13'!D121</f>
        <v>0</v>
      </c>
      <c r="D10" s="467">
        <f>C10+B10</f>
        <v>0</v>
      </c>
      <c r="E10" s="466">
        <f>+'ETCA-II-13'!F121</f>
        <v>0</v>
      </c>
      <c r="F10" s="466">
        <f>+'ETCA-II-13'!G121</f>
        <v>0</v>
      </c>
      <c r="G10" s="468">
        <f>D10-E10</f>
        <v>0</v>
      </c>
    </row>
    <row r="11" spans="1:8" ht="22.5" customHeight="1">
      <c r="A11" s="292" t="s">
        <v>708</v>
      </c>
      <c r="B11" s="466">
        <f>+'ETCA-II-13'!C130</f>
        <v>18000000</v>
      </c>
      <c r="C11" s="466">
        <f>+'ETCA-II-13'!D130</f>
        <v>0</v>
      </c>
      <c r="D11" s="467">
        <f>C11+B11</f>
        <v>18000000</v>
      </c>
      <c r="E11" s="466">
        <f>+'ETCA-II-13'!F130</f>
        <v>3907264</v>
      </c>
      <c r="F11" s="466">
        <f>+'ETCA-II-13'!G130</f>
        <v>3907264</v>
      </c>
      <c r="G11" s="468">
        <f>D11-E11</f>
        <v>14092736</v>
      </c>
    </row>
    <row r="12" spans="1:8" ht="23.25" customHeight="1">
      <c r="A12" s="292" t="s">
        <v>229</v>
      </c>
      <c r="B12" s="466"/>
      <c r="C12" s="466"/>
      <c r="D12" s="467"/>
      <c r="E12" s="466"/>
      <c r="F12" s="466"/>
      <c r="G12" s="468">
        <f>D12-E12</f>
        <v>0</v>
      </c>
    </row>
    <row r="13" spans="1:8" ht="22.5" customHeight="1">
      <c r="A13" s="292" t="s">
        <v>235</v>
      </c>
      <c r="B13" s="466"/>
      <c r="C13" s="466"/>
      <c r="D13" s="467"/>
      <c r="E13" s="466"/>
      <c r="F13" s="466"/>
      <c r="G13" s="468">
        <f>D13-E13</f>
        <v>0</v>
      </c>
    </row>
    <row r="14" spans="1:8" ht="10.5" customHeight="1" thickBot="1">
      <c r="A14" s="293"/>
      <c r="B14" s="525"/>
      <c r="C14" s="525"/>
      <c r="D14" s="526"/>
      <c r="E14" s="525"/>
      <c r="F14" s="525"/>
      <c r="G14" s="527"/>
    </row>
    <row r="15" spans="1:8" ht="16.5" customHeight="1" thickBot="1">
      <c r="A15" s="789" t="s">
        <v>619</v>
      </c>
      <c r="B15" s="528">
        <f>SUM(B9:B14)</f>
        <v>88528385</v>
      </c>
      <c r="C15" s="528">
        <f>SUM(C9:C14)</f>
        <v>0</v>
      </c>
      <c r="D15" s="529">
        <f>C15+B15</f>
        <v>88528385</v>
      </c>
      <c r="E15" s="528">
        <f>SUM(E9:E14)</f>
        <v>24570045</v>
      </c>
      <c r="F15" s="528">
        <f>SUM(F9:F14)-1</f>
        <v>19395689</v>
      </c>
      <c r="G15" s="530">
        <f>D15-E15</f>
        <v>63958340</v>
      </c>
      <c r="H15" s="518" t="str">
        <f>IF((B15-'ETCA II-04'!B81)&gt;0.9,"ERROR!!!!! EL MONTO NO COINCIDE CON LO REPORTADO EN EL FORMATO ETCA-II-04 EN EL TOTAL APROBADO ANUAL DEL ANALÍTICO DE EGRESOS","")</f>
        <v/>
      </c>
    </row>
    <row r="16" spans="1:8" ht="16.5" customHeight="1">
      <c r="A16" s="500"/>
      <c r="B16" s="589"/>
      <c r="C16" s="589"/>
      <c r="D16" s="590"/>
      <c r="E16" s="589"/>
      <c r="F16" s="589"/>
      <c r="G16" s="589"/>
      <c r="H16" s="518"/>
    </row>
    <row r="17" spans="1:8" ht="16.5" customHeight="1">
      <c r="A17" s="500"/>
      <c r="B17" s="589"/>
      <c r="C17" s="589"/>
      <c r="D17" s="590"/>
      <c r="E17" s="589"/>
      <c r="F17" s="589"/>
      <c r="G17" s="589"/>
      <c r="H17" s="518"/>
    </row>
    <row r="18" spans="1:8" ht="16.5" customHeight="1">
      <c r="A18" s="500"/>
      <c r="B18" s="589"/>
      <c r="C18" s="589"/>
      <c r="D18" s="590"/>
      <c r="E18" s="589"/>
      <c r="F18" s="589"/>
      <c r="G18" s="589"/>
      <c r="H18" s="518"/>
    </row>
    <row r="19" spans="1:8" ht="16.5" customHeight="1">
      <c r="A19" s="500"/>
      <c r="B19" s="589"/>
      <c r="C19" s="589"/>
      <c r="D19" s="590"/>
      <c r="E19" s="589"/>
      <c r="F19" s="589"/>
      <c r="G19" s="589"/>
      <c r="H19" s="518"/>
    </row>
    <row r="20" spans="1:8" ht="16.5" customHeight="1">
      <c r="A20" s="500"/>
      <c r="B20" s="589"/>
      <c r="C20" s="589"/>
      <c r="D20" s="590"/>
      <c r="E20" s="589"/>
      <c r="F20" s="589"/>
      <c r="G20" s="589"/>
      <c r="H20" s="518"/>
    </row>
    <row r="21" spans="1:8" ht="16.5" customHeight="1">
      <c r="A21" s="500"/>
      <c r="B21" s="589"/>
      <c r="C21" s="589"/>
      <c r="D21" s="590"/>
      <c r="E21" s="589"/>
      <c r="F21" s="589"/>
      <c r="G21" s="589"/>
      <c r="H21" s="518"/>
    </row>
    <row r="22" spans="1:8" ht="16.5" customHeight="1">
      <c r="A22" s="500"/>
      <c r="B22" s="589"/>
      <c r="C22" s="589"/>
      <c r="D22" s="590"/>
      <c r="E22" s="589"/>
      <c r="F22" s="589"/>
      <c r="G22" s="589"/>
      <c r="H22" s="518"/>
    </row>
    <row r="23" spans="1:8" ht="16.5" customHeight="1">
      <c r="A23" s="500"/>
      <c r="B23" s="589"/>
      <c r="C23" s="589"/>
      <c r="D23" s="590"/>
      <c r="E23" s="589"/>
      <c r="F23" s="589"/>
      <c r="G23" s="589"/>
      <c r="H23" s="518"/>
    </row>
    <row r="24" spans="1:8" ht="16.5" customHeight="1">
      <c r="A24" s="500"/>
      <c r="B24" s="589"/>
      <c r="C24" s="589"/>
      <c r="D24" s="590"/>
      <c r="E24" s="589"/>
      <c r="F24" s="589"/>
      <c r="G24" s="589"/>
      <c r="H24" s="518"/>
    </row>
    <row r="25" spans="1:8" ht="16.5" customHeight="1">
      <c r="A25" s="500"/>
      <c r="B25" s="589"/>
      <c r="C25" s="589"/>
      <c r="D25" s="590"/>
      <c r="E25" s="589"/>
      <c r="F25" s="589"/>
      <c r="G25" s="589"/>
      <c r="H25" s="518"/>
    </row>
    <row r="26" spans="1:8" ht="18.75" customHeight="1">
      <c r="H26" s="518" t="str">
        <f>IF(C15&lt;&gt;'ETCA II-04'!C81,"ERROR!!!!! EL MONTO NO COINCIDE CON LO REPORTADO EN EL FORMATO ETCA-II-11 EN EL TOTAL DE AMPLIACIONES/REDUCCIONES DEL ANALÍTICO DE EGRESOS","")</f>
        <v/>
      </c>
    </row>
    <row r="27" spans="1:8" s="289" customFormat="1" ht="15.75">
      <c r="A27" s="1327" t="s">
        <v>709</v>
      </c>
      <c r="B27" s="1327"/>
      <c r="C27" s="1327"/>
      <c r="D27" s="1327"/>
      <c r="E27" s="1327"/>
      <c r="F27" s="1327"/>
      <c r="G27" s="288"/>
      <c r="H27" s="518" t="str">
        <f>IF(D15&lt;&gt;'ETCA II-04'!D81,"ERROR!!!!! EL MONTO NO COINCIDE CON LO REPORTADO EN EL FORMATO ETCA-II-11 EN EL TOTAL MODIFICADO ANUAL DEL ANALÍTICO DE EGRESOS","")</f>
        <v/>
      </c>
    </row>
    <row r="28" spans="1:8" s="289" customFormat="1" ht="13.5">
      <c r="A28" s="290" t="s">
        <v>710</v>
      </c>
      <c r="B28" s="288"/>
      <c r="C28" s="288"/>
      <c r="D28" s="288"/>
      <c r="E28" s="288"/>
      <c r="F28" s="288"/>
      <c r="G28" s="288"/>
      <c r="H28" s="518"/>
    </row>
    <row r="29" spans="1:8" s="289" customFormat="1" ht="28.5" customHeight="1">
      <c r="A29" s="1326" t="s">
        <v>711</v>
      </c>
      <c r="B29" s="1326"/>
      <c r="C29" s="1326"/>
      <c r="D29" s="1326"/>
      <c r="E29" s="1326"/>
      <c r="F29" s="1326"/>
      <c r="G29" s="1326"/>
      <c r="H29" s="518" t="str">
        <f>IF(F15&lt;&gt;'ETCA II-04'!F81,"ERROR!!!!! EL MONTO NO COINCIDE CON LO REPORTADO EN EL FORMATO ETCA-II-11 EN EL TOTAL PAGADO ANUAL DEL ANALÍTICO DE EGRESOS","")</f>
        <v/>
      </c>
    </row>
    <row r="30" spans="1:8" s="289" customFormat="1" ht="13.5">
      <c r="A30" s="290" t="s">
        <v>712</v>
      </c>
      <c r="B30" s="288"/>
      <c r="C30" s="288"/>
      <c r="D30" s="288"/>
      <c r="E30" s="288"/>
      <c r="F30" s="288"/>
      <c r="G30" s="288"/>
      <c r="H30" s="518" t="str">
        <f>IF(G15&lt;&gt;'ETCA II-04'!G81,"ERROR!!!!! EL MONTO NO COINCIDE CON LO REPORTADO EN EL FORMATO ETCA-II-11 EN EL TOTAL DEL SUBEJERCICIO DEL ANALÍTICO DE EGRESOS","")</f>
        <v/>
      </c>
    </row>
    <row r="31" spans="1:8" s="289" customFormat="1" ht="25.5" customHeight="1">
      <c r="A31" s="1326" t="s">
        <v>713</v>
      </c>
      <c r="B31" s="1326"/>
      <c r="C31" s="1326"/>
      <c r="D31" s="1326"/>
      <c r="E31" s="1326"/>
      <c r="F31" s="1326"/>
      <c r="G31" s="1326"/>
    </row>
    <row r="32" spans="1:8" s="289" customFormat="1" ht="13.5">
      <c r="A32" s="1328" t="s">
        <v>714</v>
      </c>
      <c r="B32" s="1328"/>
      <c r="C32" s="1328"/>
      <c r="D32" s="1328"/>
      <c r="E32" s="288"/>
      <c r="F32" s="288"/>
      <c r="G32" s="288"/>
    </row>
    <row r="33" spans="1:7" s="289" customFormat="1" ht="13.5" customHeight="1">
      <c r="A33" s="1326" t="s">
        <v>715</v>
      </c>
      <c r="B33" s="1326"/>
      <c r="C33" s="1326"/>
      <c r="D33" s="1326"/>
      <c r="E33" s="1326"/>
      <c r="F33" s="1326"/>
      <c r="G33" s="1326"/>
    </row>
    <row r="34" spans="1:7" s="289" customFormat="1" ht="13.5">
      <c r="A34" s="290" t="s">
        <v>716</v>
      </c>
      <c r="B34" s="288"/>
      <c r="C34" s="288"/>
      <c r="D34" s="288"/>
      <c r="E34" s="288"/>
      <c r="F34" s="288"/>
      <c r="G34" s="288"/>
    </row>
    <row r="35" spans="1:7" s="289" customFormat="1" ht="13.5" customHeight="1">
      <c r="A35" s="1326" t="s">
        <v>717</v>
      </c>
      <c r="B35" s="1326"/>
      <c r="C35" s="1326"/>
      <c r="D35" s="1326"/>
      <c r="E35" s="1326"/>
      <c r="F35" s="1326"/>
      <c r="G35" s="1326"/>
    </row>
    <row r="36" spans="1:7" s="289" customFormat="1" ht="13.5">
      <c r="A36" s="291" t="s">
        <v>718</v>
      </c>
      <c r="B36" s="288"/>
      <c r="C36" s="288"/>
      <c r="D36" s="288"/>
      <c r="E36" s="288"/>
      <c r="F36" s="288"/>
      <c r="G36" s="288"/>
    </row>
    <row r="37" spans="1:7" s="289" customFormat="1" ht="13.5">
      <c r="A37" s="290" t="s">
        <v>719</v>
      </c>
      <c r="B37" s="288"/>
      <c r="C37" s="288"/>
      <c r="D37" s="288"/>
      <c r="E37" s="288"/>
      <c r="F37" s="288"/>
      <c r="G37" s="288"/>
    </row>
    <row r="38" spans="1:7" s="289" customFormat="1" ht="13.5" customHeight="1">
      <c r="A38" s="1326" t="s">
        <v>720</v>
      </c>
      <c r="B38" s="1326"/>
      <c r="C38" s="1326"/>
      <c r="D38" s="1326"/>
      <c r="E38" s="1326"/>
      <c r="F38" s="1326"/>
      <c r="G38" s="1326"/>
    </row>
    <row r="39" spans="1:7" s="289" customFormat="1" ht="13.5">
      <c r="A39" s="291" t="s">
        <v>718</v>
      </c>
      <c r="B39" s="288"/>
      <c r="C39" s="288"/>
      <c r="D39" s="288"/>
      <c r="E39" s="288"/>
      <c r="F39" s="288"/>
      <c r="G39" s="288"/>
    </row>
    <row r="40" spans="1:7" ht="8.25" customHeight="1"/>
  </sheetData>
  <sheetProtection formatColumns="0" formatRows="0" insertHyperlinks="0"/>
  <mergeCells count="14">
    <mergeCell ref="A35:G35"/>
    <mergeCell ref="A38:G38"/>
    <mergeCell ref="A27:F27"/>
    <mergeCell ref="A29:G29"/>
    <mergeCell ref="A31:G31"/>
    <mergeCell ref="A32:D32"/>
    <mergeCell ref="A33:G33"/>
    <mergeCell ref="A7:A8"/>
    <mergeCell ref="A1:G1"/>
    <mergeCell ref="A2:G2"/>
    <mergeCell ref="A3:G3"/>
    <mergeCell ref="A4:G4"/>
    <mergeCell ref="A5:G5"/>
    <mergeCell ref="A6:E6"/>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sheetPr codeName="Hoja1">
    <pageSetUpPr fitToPage="1"/>
  </sheetPr>
  <dimension ref="A1:H61"/>
  <sheetViews>
    <sheetView view="pageBreakPreview" zoomScaleSheetLayoutView="100" workbookViewId="0">
      <selection activeCell="B31" sqref="B31"/>
    </sheetView>
  </sheetViews>
  <sheetFormatPr baseColWidth="10" defaultColWidth="11.28515625" defaultRowHeight="16.5"/>
  <cols>
    <col min="1" max="1" width="51.140625" style="51" customWidth="1"/>
    <col min="2" max="2" width="16" style="51" customWidth="1"/>
    <col min="3" max="3" width="15.7109375" style="51" customWidth="1"/>
    <col min="4" max="4" width="38.7109375" style="51" customWidth="1"/>
    <col min="5" max="5" width="10.28515625" style="51" customWidth="1"/>
    <col min="6" max="6" width="15.28515625" style="51" bestFit="1" customWidth="1"/>
    <col min="7" max="7" width="15.7109375" style="51" customWidth="1"/>
    <col min="8" max="8" width="164.28515625" style="51" customWidth="1"/>
    <col min="9" max="16384" width="11.28515625" style="51"/>
  </cols>
  <sheetData>
    <row r="1" spans="1:7">
      <c r="A1" s="1156" t="s">
        <v>23</v>
      </c>
      <c r="B1" s="1156"/>
      <c r="C1" s="1156"/>
      <c r="D1" s="1156"/>
      <c r="E1" s="1156"/>
      <c r="F1" s="1156"/>
      <c r="G1" s="1156"/>
    </row>
    <row r="2" spans="1:7">
      <c r="A2" s="1157" t="s">
        <v>24</v>
      </c>
      <c r="B2" s="1157"/>
      <c r="C2" s="1157"/>
      <c r="D2" s="1157"/>
      <c r="E2" s="1157"/>
      <c r="F2" s="1157"/>
      <c r="G2" s="1157"/>
    </row>
    <row r="3" spans="1:7">
      <c r="A3" s="1157" t="s">
        <v>1071</v>
      </c>
      <c r="B3" s="1157"/>
      <c r="C3" s="1157"/>
      <c r="D3" s="1157"/>
      <c r="E3" s="1157"/>
      <c r="F3" s="1157"/>
      <c r="G3" s="1157"/>
    </row>
    <row r="4" spans="1:7">
      <c r="A4" s="1158" t="s">
        <v>1318</v>
      </c>
      <c r="B4" s="1158"/>
      <c r="C4" s="1158"/>
      <c r="D4" s="1158"/>
      <c r="E4" s="1158"/>
      <c r="F4" s="1158"/>
      <c r="G4" s="1158"/>
    </row>
    <row r="5" spans="1:7" ht="17.25" thickBot="1">
      <c r="A5" s="1160" t="s">
        <v>25</v>
      </c>
      <c r="B5" s="1160"/>
      <c r="C5" s="1160"/>
      <c r="D5" s="1160"/>
      <c r="E5" s="99"/>
      <c r="F5" s="1155"/>
      <c r="G5" s="1155"/>
    </row>
    <row r="6" spans="1:7" ht="24" customHeight="1" thickBot="1">
      <c r="A6" s="98" t="s">
        <v>26</v>
      </c>
      <c r="B6" s="846">
        <v>2019</v>
      </c>
      <c r="C6" s="846">
        <v>2018</v>
      </c>
      <c r="D6" s="121" t="s">
        <v>27</v>
      </c>
      <c r="E6" s="121"/>
      <c r="F6" s="846">
        <v>2019</v>
      </c>
      <c r="G6" s="847">
        <v>2018</v>
      </c>
    </row>
    <row r="7" spans="1:7" ht="17.25" thickTop="1">
      <c r="A7" s="56"/>
      <c r="B7" s="57"/>
      <c r="C7" s="57"/>
      <c r="D7" s="57"/>
      <c r="E7" s="57"/>
      <c r="F7" s="57"/>
      <c r="G7" s="1014"/>
    </row>
    <row r="8" spans="1:7">
      <c r="A8" s="58" t="s">
        <v>28</v>
      </c>
      <c r="B8" s="59"/>
      <c r="C8" s="59"/>
      <c r="D8" s="61" t="s">
        <v>29</v>
      </c>
      <c r="E8" s="61"/>
      <c r="F8" s="59"/>
      <c r="G8" s="62"/>
    </row>
    <row r="9" spans="1:7">
      <c r="A9" s="63" t="s">
        <v>30</v>
      </c>
      <c r="B9" s="64">
        <v>4111040</v>
      </c>
      <c r="C9" s="64">
        <v>2774392</v>
      </c>
      <c r="D9" s="1159" t="s">
        <v>31</v>
      </c>
      <c r="E9" s="1159"/>
      <c r="F9" s="64">
        <v>35490426</v>
      </c>
      <c r="G9" s="66">
        <v>30956891</v>
      </c>
    </row>
    <row r="10" spans="1:7">
      <c r="A10" s="63" t="s">
        <v>32</v>
      </c>
      <c r="B10" s="64">
        <v>23545739</v>
      </c>
      <c r="C10" s="64">
        <v>25687825</v>
      </c>
      <c r="D10" s="1159" t="s">
        <v>33</v>
      </c>
      <c r="E10" s="1159"/>
      <c r="F10" s="64">
        <v>0</v>
      </c>
      <c r="G10" s="66">
        <v>0</v>
      </c>
    </row>
    <row r="11" spans="1:7">
      <c r="A11" s="63" t="s">
        <v>34</v>
      </c>
      <c r="B11" s="64">
        <v>69133</v>
      </c>
      <c r="C11" s="64">
        <v>69133</v>
      </c>
      <c r="D11" s="1159" t="s">
        <v>35</v>
      </c>
      <c r="E11" s="1159"/>
      <c r="F11" s="64">
        <v>9999984</v>
      </c>
      <c r="G11" s="66">
        <v>9999984</v>
      </c>
    </row>
    <row r="12" spans="1:7">
      <c r="A12" s="63" t="s">
        <v>36</v>
      </c>
      <c r="B12" s="64">
        <v>0</v>
      </c>
      <c r="C12" s="64">
        <v>0</v>
      </c>
      <c r="D12" s="1159" t="s">
        <v>37</v>
      </c>
      <c r="E12" s="1159"/>
      <c r="F12" s="64">
        <v>0</v>
      </c>
      <c r="G12" s="66">
        <v>0</v>
      </c>
    </row>
    <row r="13" spans="1:7">
      <c r="A13" s="63" t="s">
        <v>38</v>
      </c>
      <c r="B13" s="64">
        <v>0</v>
      </c>
      <c r="C13" s="64">
        <v>0</v>
      </c>
      <c r="D13" s="1159" t="s">
        <v>39</v>
      </c>
      <c r="E13" s="1159"/>
      <c r="F13" s="64">
        <v>0</v>
      </c>
      <c r="G13" s="66">
        <v>0</v>
      </c>
    </row>
    <row r="14" spans="1:7" ht="33" customHeight="1">
      <c r="A14" s="532" t="s">
        <v>40</v>
      </c>
      <c r="B14" s="64">
        <v>-5175385</v>
      </c>
      <c r="C14" s="64">
        <v>-5337986</v>
      </c>
      <c r="D14" s="1159" t="s">
        <v>41</v>
      </c>
      <c r="E14" s="1159"/>
      <c r="F14" s="64">
        <v>0</v>
      </c>
      <c r="G14" s="66">
        <v>0</v>
      </c>
    </row>
    <row r="15" spans="1:7">
      <c r="A15" s="63" t="s">
        <v>42</v>
      </c>
      <c r="B15" s="64">
        <v>0</v>
      </c>
      <c r="C15" s="64">
        <v>0</v>
      </c>
      <c r="D15" s="1159" t="s">
        <v>43</v>
      </c>
      <c r="E15" s="1159"/>
      <c r="F15" s="64">
        <v>0</v>
      </c>
      <c r="G15" s="66">
        <v>0</v>
      </c>
    </row>
    <row r="16" spans="1:7">
      <c r="A16" s="68"/>
      <c r="B16" s="64"/>
      <c r="C16" s="64"/>
      <c r="D16" s="1159" t="s">
        <v>44</v>
      </c>
      <c r="E16" s="1159"/>
      <c r="F16" s="64">
        <v>0</v>
      </c>
      <c r="G16" s="66">
        <v>0</v>
      </c>
    </row>
    <row r="17" spans="1:7">
      <c r="A17" s="68"/>
      <c r="B17" s="69"/>
      <c r="C17" s="69"/>
      <c r="D17" s="60"/>
      <c r="E17" s="60"/>
      <c r="F17" s="64"/>
      <c r="G17" s="66"/>
    </row>
    <row r="18" spans="1:7">
      <c r="A18" s="102" t="s">
        <v>45</v>
      </c>
      <c r="B18" s="49">
        <f>SUM(B9:B17)-1</f>
        <v>22550526</v>
      </c>
      <c r="C18" s="49">
        <f>SUM(C9:C17)</f>
        <v>23193364</v>
      </c>
      <c r="D18" s="103" t="s">
        <v>46</v>
      </c>
      <c r="E18" s="103"/>
      <c r="F18" s="49">
        <f>SUM(F9:F17)</f>
        <v>45490410</v>
      </c>
      <c r="G18" s="91">
        <f>SUM(G9:G17)</f>
        <v>40956875</v>
      </c>
    </row>
    <row r="19" spans="1:7">
      <c r="A19" s="68"/>
      <c r="B19" s="70"/>
      <c r="C19" s="70"/>
      <c r="D19" s="71"/>
      <c r="E19" s="71"/>
      <c r="F19" s="70"/>
      <c r="G19" s="72"/>
    </row>
    <row r="20" spans="1:7">
      <c r="A20" s="58" t="s">
        <v>47</v>
      </c>
      <c r="B20" s="64"/>
      <c r="C20" s="64"/>
      <c r="D20" s="61" t="s">
        <v>48</v>
      </c>
      <c r="E20" s="61"/>
      <c r="F20" s="73"/>
      <c r="G20" s="74"/>
    </row>
    <row r="21" spans="1:7">
      <c r="A21" s="63" t="s">
        <v>49</v>
      </c>
      <c r="B21" s="64">
        <v>0</v>
      </c>
      <c r="C21" s="64">
        <v>0</v>
      </c>
      <c r="D21" s="65" t="s">
        <v>50</v>
      </c>
      <c r="E21" s="65"/>
      <c r="F21" s="64">
        <v>0</v>
      </c>
      <c r="G21" s="66">
        <v>0</v>
      </c>
    </row>
    <row r="22" spans="1:7">
      <c r="A22" s="67" t="s">
        <v>51</v>
      </c>
      <c r="B22" s="64">
        <v>0</v>
      </c>
      <c r="C22" s="64">
        <v>0</v>
      </c>
      <c r="D22" s="777" t="s">
        <v>52</v>
      </c>
      <c r="E22" s="777"/>
      <c r="F22" s="64">
        <v>0</v>
      </c>
      <c r="G22" s="66">
        <v>0</v>
      </c>
    </row>
    <row r="23" spans="1:7" ht="16.5" customHeight="1">
      <c r="A23" s="531" t="s">
        <v>53</v>
      </c>
      <c r="B23" s="64">
        <v>21655591</v>
      </c>
      <c r="C23" s="64">
        <v>21655591</v>
      </c>
      <c r="D23" s="65" t="s">
        <v>54</v>
      </c>
      <c r="E23" s="65"/>
      <c r="F23" s="64">
        <v>50000064</v>
      </c>
      <c r="G23" s="66">
        <v>52500060</v>
      </c>
    </row>
    <row r="24" spans="1:7" ht="16.5" customHeight="1">
      <c r="A24" s="63" t="s">
        <v>55</v>
      </c>
      <c r="B24" s="64">
        <v>108963297</v>
      </c>
      <c r="C24" s="64">
        <v>108963297</v>
      </c>
      <c r="D24" s="65" t="s">
        <v>56</v>
      </c>
      <c r="E24" s="65"/>
      <c r="F24" s="64">
        <v>0</v>
      </c>
      <c r="G24" s="66">
        <v>0</v>
      </c>
    </row>
    <row r="25" spans="1:7" ht="33" customHeight="1">
      <c r="A25" s="533" t="s">
        <v>57</v>
      </c>
      <c r="B25" s="64">
        <v>247385</v>
      </c>
      <c r="C25" s="64">
        <v>247385</v>
      </c>
      <c r="D25" s="1159" t="s">
        <v>58</v>
      </c>
      <c r="E25" s="1159"/>
      <c r="F25" s="64">
        <v>0</v>
      </c>
      <c r="G25" s="66">
        <v>0</v>
      </c>
    </row>
    <row r="26" spans="1:7">
      <c r="A26" s="67" t="s">
        <v>59</v>
      </c>
      <c r="B26" s="64">
        <v>-68966831</v>
      </c>
      <c r="C26" s="64">
        <v>-65624629</v>
      </c>
      <c r="D26" s="65" t="s">
        <v>60</v>
      </c>
      <c r="E26" s="65"/>
      <c r="F26" s="64">
        <v>625090</v>
      </c>
      <c r="G26" s="66">
        <v>625090</v>
      </c>
    </row>
    <row r="27" spans="1:7">
      <c r="A27" s="63" t="s">
        <v>61</v>
      </c>
      <c r="B27" s="64">
        <v>12894381</v>
      </c>
      <c r="C27" s="64">
        <v>12865298</v>
      </c>
      <c r="D27" s="65"/>
      <c r="E27" s="65"/>
      <c r="F27" s="64"/>
      <c r="G27" s="66"/>
    </row>
    <row r="28" spans="1:7">
      <c r="A28" s="67" t="s">
        <v>62</v>
      </c>
      <c r="B28" s="64">
        <v>0</v>
      </c>
      <c r="C28" s="64">
        <v>0</v>
      </c>
      <c r="D28" s="75"/>
      <c r="E28" s="75"/>
      <c r="F28" s="64"/>
      <c r="G28" s="66"/>
    </row>
    <row r="29" spans="1:7">
      <c r="A29" s="63" t="s">
        <v>63</v>
      </c>
      <c r="B29" s="64">
        <v>13624403</v>
      </c>
      <c r="C29" s="64">
        <v>13624403</v>
      </c>
      <c r="D29" s="75"/>
      <c r="E29" s="75"/>
      <c r="F29" s="73"/>
      <c r="G29" s="74"/>
    </row>
    <row r="30" spans="1:7">
      <c r="A30" s="76"/>
      <c r="B30" s="64"/>
      <c r="C30" s="64"/>
      <c r="D30" s="75"/>
      <c r="E30" s="75"/>
      <c r="F30" s="73"/>
      <c r="G30" s="74"/>
    </row>
    <row r="31" spans="1:7">
      <c r="A31" s="102" t="s">
        <v>64</v>
      </c>
      <c r="B31" s="49">
        <f>SUM(B21:B29)</f>
        <v>88418226</v>
      </c>
      <c r="C31" s="49">
        <f>SUM(C21:C29)</f>
        <v>91731345</v>
      </c>
      <c r="D31" s="104" t="s">
        <v>65</v>
      </c>
      <c r="E31" s="104"/>
      <c r="F31" s="49">
        <f>SUM(F21:F29)</f>
        <v>50625154</v>
      </c>
      <c r="G31" s="91">
        <f>SUM(G21:G29)</f>
        <v>53125150</v>
      </c>
    </row>
    <row r="32" spans="1:7">
      <c r="A32" s="76"/>
      <c r="B32" s="64"/>
      <c r="C32" s="64"/>
      <c r="D32" s="75"/>
      <c r="E32" s="75"/>
      <c r="F32" s="69"/>
      <c r="G32" s="77"/>
    </row>
    <row r="33" spans="1:7">
      <c r="A33" s="102" t="s">
        <v>66</v>
      </c>
      <c r="B33" s="49">
        <f>B31+B18</f>
        <v>110968752</v>
      </c>
      <c r="C33" s="49">
        <f>C31+C18</f>
        <v>114924709</v>
      </c>
      <c r="D33" s="104" t="s">
        <v>67</v>
      </c>
      <c r="E33" s="104"/>
      <c r="F33" s="49">
        <f>F31+F18</f>
        <v>96115564</v>
      </c>
      <c r="G33" s="91">
        <f>G31+G18</f>
        <v>94082025</v>
      </c>
    </row>
    <row r="34" spans="1:7">
      <c r="A34" s="68"/>
      <c r="B34" s="78"/>
      <c r="C34" s="78"/>
      <c r="D34" s="75"/>
      <c r="E34" s="75"/>
      <c r="F34" s="73"/>
      <c r="G34" s="74"/>
    </row>
    <row r="35" spans="1:7">
      <c r="A35" s="68"/>
      <c r="B35" s="64"/>
      <c r="C35" s="64"/>
      <c r="D35" s="79" t="s">
        <v>68</v>
      </c>
      <c r="E35" s="79"/>
      <c r="F35" s="69"/>
      <c r="G35" s="77"/>
    </row>
    <row r="36" spans="1:7">
      <c r="A36" s="68"/>
      <c r="B36" s="69"/>
      <c r="C36" s="69"/>
      <c r="D36" s="104" t="s">
        <v>69</v>
      </c>
      <c r="E36" s="104"/>
      <c r="F36" s="92">
        <f>SUM(F37:F39)</f>
        <v>90494826</v>
      </c>
      <c r="G36" s="93">
        <f>SUM(G37:G39)</f>
        <v>90494826</v>
      </c>
    </row>
    <row r="37" spans="1:7">
      <c r="A37" s="68"/>
      <c r="B37" s="69"/>
      <c r="C37" s="69"/>
      <c r="D37" s="65" t="s">
        <v>70</v>
      </c>
      <c r="E37" s="65"/>
      <c r="F37" s="64">
        <v>90494826</v>
      </c>
      <c r="G37" s="66">
        <v>90494826</v>
      </c>
    </row>
    <row r="38" spans="1:7">
      <c r="A38" s="68"/>
      <c r="B38" s="69"/>
      <c r="C38" s="69"/>
      <c r="D38" s="65" t="s">
        <v>71</v>
      </c>
      <c r="E38" s="65"/>
      <c r="F38" s="64">
        <v>0</v>
      </c>
      <c r="G38" s="66">
        <v>0</v>
      </c>
    </row>
    <row r="39" spans="1:7" ht="33">
      <c r="A39" s="68"/>
      <c r="B39" s="69"/>
      <c r="C39" s="69"/>
      <c r="D39" s="65" t="s">
        <v>72</v>
      </c>
      <c r="E39" s="65"/>
      <c r="F39" s="64">
        <v>0</v>
      </c>
      <c r="G39" s="66">
        <v>0</v>
      </c>
    </row>
    <row r="40" spans="1:7">
      <c r="A40" s="76"/>
      <c r="B40" s="70"/>
      <c r="C40" s="70"/>
      <c r="D40" s="104" t="s">
        <v>73</v>
      </c>
      <c r="E40" s="104"/>
      <c r="F40" s="92">
        <f>SUM(F41:F45)</f>
        <v>-80717938</v>
      </c>
      <c r="G40" s="93">
        <f>SUM(G41:G45)</f>
        <v>-74728442</v>
      </c>
    </row>
    <row r="41" spans="1:7">
      <c r="A41" s="76"/>
      <c r="B41" s="70"/>
      <c r="C41" s="70"/>
      <c r="D41" s="65" t="s">
        <v>74</v>
      </c>
      <c r="E41" s="65"/>
      <c r="F41" s="64">
        <v>-6081818</v>
      </c>
      <c r="G41" s="66">
        <v>-19126312</v>
      </c>
    </row>
    <row r="42" spans="1:7">
      <c r="A42" s="76"/>
      <c r="B42" s="70"/>
      <c r="C42" s="70"/>
      <c r="D42" s="65" t="s">
        <v>75</v>
      </c>
      <c r="E42" s="65"/>
      <c r="F42" s="64">
        <f>-102935439+92322</f>
        <v>-102843117</v>
      </c>
      <c r="G42" s="66">
        <v>-82426461</v>
      </c>
    </row>
    <row r="43" spans="1:7">
      <c r="A43" s="68"/>
      <c r="B43" s="69"/>
      <c r="C43" s="69"/>
      <c r="D43" s="65" t="s">
        <v>76</v>
      </c>
      <c r="E43" s="65"/>
      <c r="F43" s="64">
        <v>28299319</v>
      </c>
      <c r="G43" s="66">
        <v>28299319</v>
      </c>
    </row>
    <row r="44" spans="1:7">
      <c r="A44" s="68"/>
      <c r="B44" s="69"/>
      <c r="C44" s="69"/>
      <c r="D44" s="65" t="s">
        <v>77</v>
      </c>
      <c r="E44" s="65"/>
      <c r="F44" s="64">
        <v>0</v>
      </c>
      <c r="G44" s="66">
        <v>0</v>
      </c>
    </row>
    <row r="45" spans="1:7" ht="33">
      <c r="A45" s="68"/>
      <c r="B45" s="69"/>
      <c r="C45" s="69"/>
      <c r="D45" s="65" t="s">
        <v>78</v>
      </c>
      <c r="E45" s="65"/>
      <c r="F45" s="64">
        <v>-92322</v>
      </c>
      <c r="G45" s="66">
        <v>-1474988</v>
      </c>
    </row>
    <row r="46" spans="1:7" ht="33">
      <c r="A46" s="68"/>
      <c r="B46" s="69"/>
      <c r="C46" s="69"/>
      <c r="D46" s="105" t="s">
        <v>79</v>
      </c>
      <c r="E46" s="105"/>
      <c r="F46" s="94">
        <f>SUM(F47:F48)</f>
        <v>5076300</v>
      </c>
      <c r="G46" s="95">
        <f>SUM(G47:G48)</f>
        <v>5076300</v>
      </c>
    </row>
    <row r="47" spans="1:7">
      <c r="A47" s="63"/>
      <c r="B47" s="69"/>
      <c r="C47" s="69"/>
      <c r="D47" s="65" t="s">
        <v>80</v>
      </c>
      <c r="E47" s="65"/>
      <c r="F47" s="64">
        <v>0</v>
      </c>
      <c r="G47" s="66">
        <v>0</v>
      </c>
    </row>
    <row r="48" spans="1:7" ht="33">
      <c r="A48" s="80"/>
      <c r="B48" s="81"/>
      <c r="C48" s="81"/>
      <c r="D48" s="65" t="s">
        <v>81</v>
      </c>
      <c r="E48" s="65"/>
      <c r="F48" s="64">
        <v>5076300</v>
      </c>
      <c r="G48" s="66">
        <v>5076300</v>
      </c>
    </row>
    <row r="49" spans="1:8">
      <c r="A49" s="68"/>
      <c r="B49" s="81"/>
      <c r="C49" s="81"/>
      <c r="D49" s="82"/>
      <c r="E49" s="82"/>
      <c r="F49" s="81"/>
      <c r="G49" s="83"/>
    </row>
    <row r="50" spans="1:8">
      <c r="A50" s="63"/>
      <c r="B50" s="81"/>
      <c r="C50" s="81"/>
      <c r="D50" s="104" t="s">
        <v>82</v>
      </c>
      <c r="E50" s="104"/>
      <c r="F50" s="96">
        <f>F46+F40+F36</f>
        <v>14853188</v>
      </c>
      <c r="G50" s="97">
        <f>G46+G40+G36</f>
        <v>20842684</v>
      </c>
    </row>
    <row r="51" spans="1:8">
      <c r="A51" s="80"/>
      <c r="B51" s="81"/>
      <c r="C51" s="81"/>
      <c r="D51" s="71"/>
      <c r="E51" s="71"/>
      <c r="F51" s="84"/>
      <c r="G51" s="85"/>
    </row>
    <row r="52" spans="1:8" ht="33">
      <c r="A52" s="68"/>
      <c r="D52" s="104" t="s">
        <v>83</v>
      </c>
      <c r="E52" s="104"/>
      <c r="F52" s="96">
        <f>F50+F33</f>
        <v>110968752</v>
      </c>
      <c r="G52" s="97">
        <f>G50+G33</f>
        <v>114924709</v>
      </c>
      <c r="H52" s="745" t="str">
        <f>IF($B$33=$F$52,"","VALOR INCORRECTO EJERCICIO 2017, TOTAL DE ACTIVOS TIENE QUE SER IGUAL AL TOTAL DE LA SUMA DE PASIVO Y HCIENDA")</f>
        <v/>
      </c>
    </row>
    <row r="53" spans="1:8" ht="17.25" thickBot="1">
      <c r="A53" s="86"/>
      <c r="B53" s="87"/>
      <c r="C53" s="87"/>
      <c r="D53" s="88"/>
      <c r="E53" s="88"/>
      <c r="F53" s="89"/>
      <c r="G53" s="90"/>
      <c r="H53" s="745" t="str">
        <f>IF($C$33=$G$52,"","VALOR INCORRECTO EJERCICIO 2016, TOTAL DE ACTIVOS TIENE QUE SER IGUAL AL TOTAL DE LA SUMA DE PASIVO Y HCIENDA")</f>
        <v/>
      </c>
    </row>
    <row r="54" spans="1:8">
      <c r="A54" s="51" t="s">
        <v>84</v>
      </c>
      <c r="B54" s="495"/>
      <c r="C54" s="495"/>
      <c r="D54" s="53"/>
      <c r="E54" s="53"/>
      <c r="F54" s="496"/>
      <c r="G54" s="496"/>
      <c r="H54" s="745"/>
    </row>
    <row r="55" spans="1:8">
      <c r="B55" s="495"/>
      <c r="C55" s="495"/>
      <c r="D55" s="53"/>
      <c r="E55" s="53"/>
      <c r="F55" s="496"/>
      <c r="G55" s="496"/>
      <c r="H55" s="745"/>
    </row>
    <row r="56" spans="1:8">
      <c r="A56" s="53"/>
      <c r="B56" s="495"/>
      <c r="C56" s="495"/>
      <c r="D56" s="53"/>
      <c r="E56" s="53"/>
      <c r="F56" s="496"/>
      <c r="G56" s="496"/>
      <c r="H56" s="745"/>
    </row>
    <row r="57" spans="1:8">
      <c r="A57" s="53"/>
      <c r="B57" s="495"/>
      <c r="C57" s="495"/>
      <c r="D57" s="53"/>
      <c r="E57" s="53"/>
      <c r="F57" s="496"/>
      <c r="G57" s="496"/>
      <c r="H57" s="745"/>
    </row>
    <row r="58" spans="1:8">
      <c r="A58" s="53"/>
      <c r="B58" s="495"/>
      <c r="C58" s="495"/>
      <c r="D58" s="53"/>
      <c r="E58" s="53"/>
      <c r="F58" s="496"/>
      <c r="G58" s="496"/>
      <c r="H58" s="745"/>
    </row>
    <row r="61" spans="1:8">
      <c r="B61" s="100"/>
      <c r="C61" s="101" t="s">
        <v>85</v>
      </c>
    </row>
  </sheetData>
  <sheetProtection formatColumns="0" formatRows="0" insertHyperlinks="0"/>
  <mergeCells count="15">
    <mergeCell ref="D13:E13"/>
    <mergeCell ref="D14:E14"/>
    <mergeCell ref="D15:E15"/>
    <mergeCell ref="D16:E16"/>
    <mergeCell ref="D25:E25"/>
    <mergeCell ref="D9:E9"/>
    <mergeCell ref="D10:E10"/>
    <mergeCell ref="D11:E11"/>
    <mergeCell ref="D12:E12"/>
    <mergeCell ref="A5:D5"/>
    <mergeCell ref="F5:G5"/>
    <mergeCell ref="A1:G1"/>
    <mergeCell ref="A2:G2"/>
    <mergeCell ref="A3:G3"/>
    <mergeCell ref="A4:G4"/>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dimension ref="A1:I36"/>
  <sheetViews>
    <sheetView view="pageBreakPreview" topLeftCell="A20" zoomScale="115" zoomScaleSheetLayoutView="115" workbookViewId="0">
      <selection activeCell="F32" sqref="F32"/>
    </sheetView>
  </sheetViews>
  <sheetFormatPr baseColWidth="10" defaultColWidth="11.28515625" defaultRowHeight="16.5"/>
  <cols>
    <col min="1" max="1" width="39.85546875" style="283" customWidth="1"/>
    <col min="2" max="7" width="13.7109375" style="283" customWidth="1"/>
    <col min="8" max="8" width="11.28515625" style="283"/>
    <col min="9" max="9" width="12" style="283" bestFit="1" customWidth="1"/>
    <col min="10" max="16384" width="11.28515625" style="283"/>
  </cols>
  <sheetData>
    <row r="1" spans="1:9">
      <c r="A1" s="1183" t="s">
        <v>23</v>
      </c>
      <c r="B1" s="1183"/>
      <c r="C1" s="1183"/>
      <c r="D1" s="1183"/>
      <c r="E1" s="1183"/>
      <c r="F1" s="1183"/>
      <c r="G1" s="1183"/>
    </row>
    <row r="2" spans="1:9" s="285" customFormat="1">
      <c r="A2" s="1183" t="s">
        <v>559</v>
      </c>
      <c r="B2" s="1183"/>
      <c r="C2" s="1183"/>
      <c r="D2" s="1183"/>
      <c r="E2" s="1183"/>
      <c r="F2" s="1183"/>
      <c r="G2" s="1183"/>
    </row>
    <row r="3" spans="1:9" s="285" customFormat="1">
      <c r="A3" s="1183" t="s">
        <v>721</v>
      </c>
      <c r="B3" s="1183"/>
      <c r="C3" s="1183"/>
      <c r="D3" s="1183"/>
      <c r="E3" s="1183"/>
      <c r="F3" s="1183"/>
      <c r="G3" s="1183"/>
    </row>
    <row r="4" spans="1:9" s="285" customFormat="1">
      <c r="A4" s="1184" t="str">
        <f>'ETCA-I-01'!A3:G3</f>
        <v>TELEVISORA DE HERMOSILLO, S.A. DE C.V.</v>
      </c>
      <c r="B4" s="1184"/>
      <c r="C4" s="1184"/>
      <c r="D4" s="1184"/>
      <c r="E4" s="1184"/>
      <c r="F4" s="1184"/>
      <c r="G4" s="1184"/>
    </row>
    <row r="5" spans="1:9" s="285" customFormat="1">
      <c r="A5" s="1185" t="str">
        <f>'ETCA-I-03'!A4:D4</f>
        <v>Del 01 de Enero al 31 de Marzo de 2019</v>
      </c>
      <c r="B5" s="1185"/>
      <c r="C5" s="1185"/>
      <c r="D5" s="1185"/>
      <c r="E5" s="1185"/>
      <c r="F5" s="1185"/>
      <c r="G5" s="1185"/>
    </row>
    <row r="6" spans="1:9" s="285" customFormat="1" ht="17.25" thickBot="1">
      <c r="A6" s="1301" t="s">
        <v>722</v>
      </c>
      <c r="B6" s="1301"/>
      <c r="C6" s="1301"/>
      <c r="D6" s="1301"/>
      <c r="E6" s="1301"/>
      <c r="F6" s="164"/>
      <c r="G6" s="776"/>
    </row>
    <row r="7" spans="1:9" s="296" customFormat="1" ht="38.25">
      <c r="A7" s="1329" t="s">
        <v>721</v>
      </c>
      <c r="B7" s="199" t="s">
        <v>563</v>
      </c>
      <c r="C7" s="199" t="s">
        <v>473</v>
      </c>
      <c r="D7" s="199" t="s">
        <v>564</v>
      </c>
      <c r="E7" s="200" t="s">
        <v>565</v>
      </c>
      <c r="F7" s="200" t="s">
        <v>566</v>
      </c>
      <c r="G7" s="201" t="s">
        <v>567</v>
      </c>
    </row>
    <row r="8" spans="1:9" s="299" customFormat="1" ht="17.25" thickBot="1">
      <c r="A8" s="1330"/>
      <c r="B8" s="297" t="s">
        <v>438</v>
      </c>
      <c r="C8" s="297" t="s">
        <v>439</v>
      </c>
      <c r="D8" s="297" t="s">
        <v>568</v>
      </c>
      <c r="E8" s="297" t="s">
        <v>441</v>
      </c>
      <c r="F8" s="297" t="s">
        <v>442</v>
      </c>
      <c r="G8" s="298" t="s">
        <v>569</v>
      </c>
    </row>
    <row r="9" spans="1:9" ht="21" customHeight="1">
      <c r="A9" s="909" t="s">
        <v>1239</v>
      </c>
      <c r="B9" s="910">
        <v>9268218</v>
      </c>
      <c r="C9" s="912">
        <v>-309996</v>
      </c>
      <c r="D9" s="466">
        <f>IF($A9="","",B9+C9)</f>
        <v>8958222</v>
      </c>
      <c r="E9" s="466">
        <v>2724748</v>
      </c>
      <c r="F9" s="466">
        <v>1576244</v>
      </c>
      <c r="G9" s="521">
        <f>IF($A9="","",D9-E9)</f>
        <v>6233474</v>
      </c>
      <c r="I9" s="961"/>
    </row>
    <row r="10" spans="1:9" ht="21" customHeight="1">
      <c r="A10" s="909" t="s">
        <v>1240</v>
      </c>
      <c r="B10" s="910">
        <v>17561742</v>
      </c>
      <c r="C10" s="912">
        <v>-113981</v>
      </c>
      <c r="D10" s="466">
        <f>IF($A10="","",B10+C10)</f>
        <v>17447761</v>
      </c>
      <c r="E10" s="466">
        <v>5129200</v>
      </c>
      <c r="F10" s="466">
        <v>4048757</v>
      </c>
      <c r="G10" s="521">
        <f t="shared" ref="G10:G30" si="0">IF($A10="","",D10-E10)</f>
        <v>12318561</v>
      </c>
      <c r="I10" s="961"/>
    </row>
    <row r="11" spans="1:9" ht="21" customHeight="1">
      <c r="A11" s="909" t="s">
        <v>1241</v>
      </c>
      <c r="B11" s="910">
        <v>3770056</v>
      </c>
      <c r="C11" s="912">
        <v>18618</v>
      </c>
      <c r="D11" s="466">
        <f>IF($A11="","",B11+C11)</f>
        <v>3788674</v>
      </c>
      <c r="E11" s="466">
        <v>948083</v>
      </c>
      <c r="F11" s="466">
        <v>788192</v>
      </c>
      <c r="G11" s="521">
        <f t="shared" si="0"/>
        <v>2840591</v>
      </c>
      <c r="I11" s="961"/>
    </row>
    <row r="12" spans="1:9" ht="21" customHeight="1">
      <c r="A12" s="909" t="s">
        <v>1242</v>
      </c>
      <c r="B12" s="910">
        <v>29950056</v>
      </c>
      <c r="C12" s="912">
        <v>256563</v>
      </c>
      <c r="D12" s="466">
        <f>IF($A12="","",B12+C12)</f>
        <v>30206619</v>
      </c>
      <c r="E12" s="466">
        <v>7751095</v>
      </c>
      <c r="F12" s="466">
        <v>6732037</v>
      </c>
      <c r="G12" s="521">
        <f t="shared" si="0"/>
        <v>22455524</v>
      </c>
      <c r="I12" s="961"/>
    </row>
    <row r="13" spans="1:9" ht="21" customHeight="1">
      <c r="A13" s="909" t="s">
        <v>1243</v>
      </c>
      <c r="B13" s="910">
        <v>22887908</v>
      </c>
      <c r="C13" s="912">
        <v>150239</v>
      </c>
      <c r="D13" s="466">
        <f>IF($A13="","",B13+C13)</f>
        <v>23038147</v>
      </c>
      <c r="E13" s="466">
        <v>6611525</v>
      </c>
      <c r="F13" s="466">
        <v>5173236</v>
      </c>
      <c r="G13" s="521">
        <f t="shared" si="0"/>
        <v>16426622</v>
      </c>
      <c r="I13" s="961"/>
    </row>
    <row r="14" spans="1:9" ht="21" customHeight="1">
      <c r="A14" s="909" t="s">
        <v>1244</v>
      </c>
      <c r="B14" s="910">
        <v>5090405</v>
      </c>
      <c r="C14" s="912">
        <v>-1443</v>
      </c>
      <c r="D14" s="466">
        <f t="shared" ref="D14:D30" si="1">IF($A14="","",B14+C14)</f>
        <v>5088962</v>
      </c>
      <c r="E14" s="466">
        <v>1405393</v>
      </c>
      <c r="F14" s="466">
        <v>1077223</v>
      </c>
      <c r="G14" s="521">
        <f t="shared" si="0"/>
        <v>3683569</v>
      </c>
      <c r="I14" s="961"/>
    </row>
    <row r="15" spans="1:9" ht="21" customHeight="1">
      <c r="A15" s="300"/>
      <c r="B15" s="466"/>
      <c r="C15" s="466"/>
      <c r="D15" s="466" t="str">
        <f t="shared" si="1"/>
        <v/>
      </c>
      <c r="E15" s="466"/>
      <c r="F15" s="466"/>
      <c r="G15" s="521" t="str">
        <f t="shared" si="0"/>
        <v/>
      </c>
    </row>
    <row r="16" spans="1:9" ht="21" customHeight="1">
      <c r="A16" s="300"/>
      <c r="B16" s="466"/>
      <c r="C16" s="466"/>
      <c r="D16" s="466" t="str">
        <f t="shared" si="1"/>
        <v/>
      </c>
      <c r="E16" s="466"/>
      <c r="F16" s="466"/>
      <c r="G16" s="521" t="str">
        <f t="shared" si="0"/>
        <v/>
      </c>
    </row>
    <row r="17" spans="1:8" ht="21" customHeight="1">
      <c r="A17" s="300"/>
      <c r="B17" s="466"/>
      <c r="C17" s="466"/>
      <c r="D17" s="466" t="str">
        <f t="shared" si="1"/>
        <v/>
      </c>
      <c r="E17" s="466"/>
      <c r="F17" s="466"/>
      <c r="G17" s="521" t="str">
        <f t="shared" si="0"/>
        <v/>
      </c>
    </row>
    <row r="18" spans="1:8" ht="21" customHeight="1">
      <c r="A18" s="300"/>
      <c r="B18" s="466"/>
      <c r="C18" s="466"/>
      <c r="D18" s="466" t="str">
        <f t="shared" si="1"/>
        <v/>
      </c>
      <c r="E18" s="466"/>
      <c r="F18" s="466"/>
      <c r="G18" s="521" t="str">
        <f t="shared" si="0"/>
        <v/>
      </c>
    </row>
    <row r="19" spans="1:8" ht="21" customHeight="1">
      <c r="A19" s="300"/>
      <c r="B19" s="466"/>
      <c r="C19" s="466"/>
      <c r="D19" s="466" t="str">
        <f t="shared" si="1"/>
        <v/>
      </c>
      <c r="E19" s="466"/>
      <c r="F19" s="466"/>
      <c r="G19" s="521" t="str">
        <f t="shared" si="0"/>
        <v/>
      </c>
    </row>
    <row r="20" spans="1:8" ht="21" customHeight="1">
      <c r="A20" s="300"/>
      <c r="B20" s="466"/>
      <c r="C20" s="466"/>
      <c r="D20" s="466" t="str">
        <f t="shared" si="1"/>
        <v/>
      </c>
      <c r="E20" s="466"/>
      <c r="F20" s="466"/>
      <c r="G20" s="521" t="str">
        <f t="shared" si="0"/>
        <v/>
      </c>
    </row>
    <row r="21" spans="1:8" ht="21" customHeight="1">
      <c r="A21" s="300"/>
      <c r="B21" s="466"/>
      <c r="C21" s="466"/>
      <c r="D21" s="466" t="str">
        <f t="shared" si="1"/>
        <v/>
      </c>
      <c r="E21" s="466"/>
      <c r="F21" s="466"/>
      <c r="G21" s="521" t="str">
        <f t="shared" si="0"/>
        <v/>
      </c>
    </row>
    <row r="22" spans="1:8" ht="21" customHeight="1">
      <c r="A22" s="300"/>
      <c r="B22" s="466"/>
      <c r="C22" s="466"/>
      <c r="D22" s="466" t="str">
        <f t="shared" si="1"/>
        <v/>
      </c>
      <c r="E22" s="466"/>
      <c r="F22" s="466"/>
      <c r="G22" s="521" t="str">
        <f t="shared" si="0"/>
        <v/>
      </c>
    </row>
    <row r="23" spans="1:8" ht="21" customHeight="1">
      <c r="A23" s="300"/>
      <c r="B23" s="466"/>
      <c r="C23" s="466"/>
      <c r="D23" s="466" t="str">
        <f t="shared" si="1"/>
        <v/>
      </c>
      <c r="E23" s="466"/>
      <c r="F23" s="466"/>
      <c r="G23" s="521" t="str">
        <f t="shared" si="0"/>
        <v/>
      </c>
    </row>
    <row r="24" spans="1:8" ht="21" customHeight="1">
      <c r="A24" s="300"/>
      <c r="B24" s="466"/>
      <c r="C24" s="466"/>
      <c r="D24" s="466" t="str">
        <f t="shared" si="1"/>
        <v/>
      </c>
      <c r="E24" s="466"/>
      <c r="F24" s="466"/>
      <c r="G24" s="521" t="str">
        <f t="shared" si="0"/>
        <v/>
      </c>
    </row>
    <row r="25" spans="1:8" ht="21" customHeight="1">
      <c r="A25" s="300"/>
      <c r="B25" s="466"/>
      <c r="C25" s="466"/>
      <c r="D25" s="466" t="str">
        <f t="shared" si="1"/>
        <v/>
      </c>
      <c r="E25" s="466"/>
      <c r="F25" s="466"/>
      <c r="G25" s="521" t="str">
        <f t="shared" si="0"/>
        <v/>
      </c>
    </row>
    <row r="26" spans="1:8" ht="21" customHeight="1">
      <c r="A26" s="300"/>
      <c r="B26" s="466"/>
      <c r="C26" s="466"/>
      <c r="D26" s="466" t="str">
        <f t="shared" si="1"/>
        <v/>
      </c>
      <c r="E26" s="466"/>
      <c r="F26" s="466"/>
      <c r="G26" s="521" t="str">
        <f t="shared" si="0"/>
        <v/>
      </c>
    </row>
    <row r="27" spans="1:8" ht="21" customHeight="1">
      <c r="A27" s="300"/>
      <c r="B27" s="466"/>
      <c r="C27" s="466"/>
      <c r="D27" s="466" t="str">
        <f t="shared" si="1"/>
        <v/>
      </c>
      <c r="E27" s="466"/>
      <c r="F27" s="466"/>
      <c r="G27" s="521" t="str">
        <f t="shared" si="0"/>
        <v/>
      </c>
    </row>
    <row r="28" spans="1:8" ht="21" customHeight="1">
      <c r="A28" s="300"/>
      <c r="B28" s="466"/>
      <c r="C28" s="466"/>
      <c r="D28" s="466" t="str">
        <f t="shared" si="1"/>
        <v/>
      </c>
      <c r="E28" s="466"/>
      <c r="F28" s="466"/>
      <c r="G28" s="521" t="str">
        <f t="shared" si="0"/>
        <v/>
      </c>
    </row>
    <row r="29" spans="1:8" ht="21" customHeight="1">
      <c r="A29" s="300"/>
      <c r="B29" s="466"/>
      <c r="C29" s="466"/>
      <c r="D29" s="466" t="str">
        <f t="shared" si="1"/>
        <v/>
      </c>
      <c r="E29" s="466"/>
      <c r="F29" s="466"/>
      <c r="G29" s="521" t="str">
        <f t="shared" si="0"/>
        <v/>
      </c>
    </row>
    <row r="30" spans="1:8" ht="21" customHeight="1" thickBot="1">
      <c r="A30" s="300"/>
      <c r="B30" s="466"/>
      <c r="C30" s="466"/>
      <c r="D30" s="466" t="str">
        <f t="shared" si="1"/>
        <v/>
      </c>
      <c r="E30" s="466"/>
      <c r="F30" s="466"/>
      <c r="G30" s="521" t="str">
        <f t="shared" si="0"/>
        <v/>
      </c>
    </row>
    <row r="31" spans="1:8" ht="21" customHeight="1" thickBot="1">
      <c r="A31" s="301" t="s">
        <v>619</v>
      </c>
      <c r="B31" s="460">
        <f>SUM(B9:B30)</f>
        <v>88528385</v>
      </c>
      <c r="C31" s="460">
        <f>SUM(C9:C30)</f>
        <v>0</v>
      </c>
      <c r="D31" s="460">
        <f>IF($A31="","",B31+C31)</f>
        <v>88528385</v>
      </c>
      <c r="E31" s="460">
        <f>SUM(E9:E30)+1</f>
        <v>24570045</v>
      </c>
      <c r="F31" s="460">
        <f>SUM(F9:F30)+1-1</f>
        <v>19395689</v>
      </c>
      <c r="G31" s="461">
        <f>IF($A31="","",D31-E31)</f>
        <v>63958340</v>
      </c>
      <c r="H31" s="286" t="str">
        <f>IF(($B$31-'ETCA II-04'!B81)&gt;0.9,"ERROR!!!!! EL MONTO NO COINCIDE CON LO REPORTADO EN EL FORMATO ETCA-II-04 EN EL TOTAL APROBADO ANUAL DEL ANALÍTICO DE EGRESOS","")</f>
        <v/>
      </c>
    </row>
    <row r="32" spans="1:8">
      <c r="H32" s="286" t="str">
        <f>IF(($C$31-'ETCA II-04'!C81)&gt;0.9,"ERROR!!!!! EL MONTO NO COINCIDE CON LO REPORTADO EN EL FORMATO ETCA-II-04 EN EL TOTAL APROBADO ANUAL DEL ANALÍTICO DE EGRESOS","")</f>
        <v/>
      </c>
    </row>
    <row r="33" spans="8:8">
      <c r="H33" s="286" t="str">
        <f>IF(($D$31-'ETCA II-04'!D81)&gt;0.9,"ERROR!!!!! EL MONTO NO COINCIDE CON LO REPORTADO EN EL FORMATO ETCA-II-04 EN EL TOTAL APROBADO ANUAL DEL ANALÍTICO DE EGRESOS","")</f>
        <v/>
      </c>
    </row>
    <row r="34" spans="8:8">
      <c r="H34" s="286" t="str">
        <f>IF(($E$31-'ETCA II-04'!E81)&gt;0.9,"ERROR!!!!! EL MONTO NO COINCIDE CON LO REPORTADO EN EL FORMATO ETCA-II-04 EN EL TOTAL APROBADO ANUAL DEL ANALÍTICO DE EGRESOS","")</f>
        <v/>
      </c>
    </row>
    <row r="35" spans="8:8">
      <c r="H35" s="286" t="str">
        <f>IF(($F$31-'ETCA II-04'!F81)&gt;0.9,"ERROR!!!!! EL MONTO NO COINCIDE CON LO REPORTADO EN EL FORMATO ETCA-II-04 EN EL TOTAL APROBADO ANUAL DEL ANALÍTICO DE EGRESOS","")</f>
        <v/>
      </c>
    </row>
    <row r="36" spans="8:8">
      <c r="H36" s="286" t="str">
        <f>IF(($G$31-'ETCA II-04'!G81)&gt;0.9,"ERROR!!!!! EL MONTO NO COINCIDE CON LO REPORTADO EN EL FORMATO ETCA-II-04 EN EL TOTAL APROBADO ANUAL DEL ANALÍTICO DE EGRESOS","")</f>
        <v/>
      </c>
    </row>
  </sheetData>
  <sheetProtection formatColumns="0" formatRows="0"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dimension ref="A1:H36"/>
  <sheetViews>
    <sheetView view="pageBreakPreview" topLeftCell="A17" zoomScaleSheetLayoutView="100" workbookViewId="0">
      <selection activeCell="G41" sqref="G41"/>
    </sheetView>
  </sheetViews>
  <sheetFormatPr baseColWidth="10" defaultColWidth="11.42578125" defaultRowHeight="1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725" customFormat="1" ht="15.75">
      <c r="A1" s="1336" t="s">
        <v>23</v>
      </c>
      <c r="B1" s="1337"/>
      <c r="C1" s="1337"/>
      <c r="D1" s="1337"/>
      <c r="E1" s="1337"/>
      <c r="F1" s="1337"/>
      <c r="G1" s="1338"/>
    </row>
    <row r="2" spans="1:7" s="725" customFormat="1" ht="15.75">
      <c r="A2" s="1345" t="str">
        <f>'ETCA-I-01'!A3:G3</f>
        <v>TELEVISORA DE HERMOSILLO, S.A. DE C.V.</v>
      </c>
      <c r="B2" s="1346"/>
      <c r="C2" s="1346"/>
      <c r="D2" s="1346"/>
      <c r="E2" s="1346"/>
      <c r="F2" s="1346"/>
      <c r="G2" s="1347"/>
    </row>
    <row r="3" spans="1:7" s="725" customFormat="1" ht="12.75">
      <c r="A3" s="1339" t="s">
        <v>620</v>
      </c>
      <c r="B3" s="1340"/>
      <c r="C3" s="1340"/>
      <c r="D3" s="1340"/>
      <c r="E3" s="1340"/>
      <c r="F3" s="1340"/>
      <c r="G3" s="1341"/>
    </row>
    <row r="4" spans="1:7" s="725" customFormat="1" ht="12.75">
      <c r="A4" s="1339" t="s">
        <v>723</v>
      </c>
      <c r="B4" s="1340"/>
      <c r="C4" s="1340"/>
      <c r="D4" s="1340"/>
      <c r="E4" s="1340"/>
      <c r="F4" s="1340"/>
      <c r="G4" s="1341"/>
    </row>
    <row r="5" spans="1:7" s="725" customFormat="1" ht="12.75">
      <c r="A5" s="1339" t="str">
        <f>'ETCA-I-03'!A4:D4</f>
        <v>Del 01 de Enero al 31 de Marzo de 2019</v>
      </c>
      <c r="B5" s="1340"/>
      <c r="C5" s="1340"/>
      <c r="D5" s="1340"/>
      <c r="E5" s="1340"/>
      <c r="F5" s="1340"/>
      <c r="G5" s="1341"/>
    </row>
    <row r="6" spans="1:7" s="725" customFormat="1" ht="20.25" customHeight="1" thickBot="1">
      <c r="A6" s="1342" t="s">
        <v>87</v>
      </c>
      <c r="B6" s="1343"/>
      <c r="C6" s="1343"/>
      <c r="D6" s="1343"/>
      <c r="E6" s="1343"/>
      <c r="F6" s="1343"/>
      <c r="G6" s="1344"/>
    </row>
    <row r="7" spans="1:7" s="725" customFormat="1" ht="13.5" thickBot="1">
      <c r="A7" s="1331" t="s">
        <v>88</v>
      </c>
      <c r="B7" s="1333" t="s">
        <v>622</v>
      </c>
      <c r="C7" s="1334"/>
      <c r="D7" s="1334"/>
      <c r="E7" s="1334"/>
      <c r="F7" s="1335"/>
      <c r="G7" s="1331" t="s">
        <v>623</v>
      </c>
    </row>
    <row r="8" spans="1:7" s="725" customFormat="1" ht="26.25" thickBot="1">
      <c r="A8" s="1332"/>
      <c r="B8" s="790" t="s">
        <v>624</v>
      </c>
      <c r="C8" s="790" t="s">
        <v>473</v>
      </c>
      <c r="D8" s="790" t="s">
        <v>474</v>
      </c>
      <c r="E8" s="790" t="s">
        <v>475</v>
      </c>
      <c r="F8" s="790" t="s">
        <v>724</v>
      </c>
      <c r="G8" s="1332"/>
    </row>
    <row r="9" spans="1:7" s="524" customFormat="1" ht="12.75">
      <c r="A9" s="608" t="s">
        <v>725</v>
      </c>
      <c r="B9" s="724"/>
      <c r="C9" s="724"/>
      <c r="D9" s="724"/>
      <c r="E9" s="724"/>
      <c r="F9" s="724"/>
      <c r="G9" s="724"/>
    </row>
    <row r="10" spans="1:7" s="524" customFormat="1" ht="12.75">
      <c r="A10" s="608" t="s">
        <v>726</v>
      </c>
      <c r="B10" s="698">
        <f>SUM(B11:B18)</f>
        <v>88528385</v>
      </c>
      <c r="C10" s="698">
        <f>SUM(C11:C18)</f>
        <v>0</v>
      </c>
      <c r="D10" s="698">
        <f>SUM(D11:D18)</f>
        <v>88528385</v>
      </c>
      <c r="E10" s="698">
        <f>SUM(E11:E18)+2</f>
        <v>24570045</v>
      </c>
      <c r="F10" s="698">
        <f>SUM(F11:F18)+2-1</f>
        <v>19395689</v>
      </c>
      <c r="G10" s="698">
        <f>SUM(G11:G18)-1</f>
        <v>63958340</v>
      </c>
    </row>
    <row r="11" spans="1:7" s="524" customFormat="1" ht="12.75">
      <c r="A11" s="609" t="str">
        <f>+'ETCA-II-07'!A9</f>
        <v>TECNICOS Y REPETIDORAS</v>
      </c>
      <c r="B11" s="911">
        <f>+'ETCA-II-07'!B9</f>
        <v>9268218</v>
      </c>
      <c r="C11" s="911">
        <f>+'ETCA-II-07'!C9</f>
        <v>-309996</v>
      </c>
      <c r="D11" s="698">
        <f>B11+C11</f>
        <v>8958222</v>
      </c>
      <c r="E11" s="911">
        <f>+'ETCA-II-07'!E9-1</f>
        <v>2724747</v>
      </c>
      <c r="F11" s="911">
        <f>+'ETCA-II-07'!F9-1</f>
        <v>1576243</v>
      </c>
      <c r="G11" s="698">
        <f>+D11-E11</f>
        <v>6233475</v>
      </c>
    </row>
    <row r="12" spans="1:7" s="524" customFormat="1" ht="12.75">
      <c r="A12" s="609" t="str">
        <f>+'ETCA-II-07'!A10</f>
        <v>NOTICIAS</v>
      </c>
      <c r="B12" s="911">
        <f>+'ETCA-II-07'!B10</f>
        <v>17561742</v>
      </c>
      <c r="C12" s="911">
        <f>+'ETCA-II-07'!C10</f>
        <v>-113981</v>
      </c>
      <c r="D12" s="698">
        <f t="shared" ref="D12:D18" si="0">B12+C12</f>
        <v>17447761</v>
      </c>
      <c r="E12" s="911">
        <f>+'ETCA-II-07'!E10</f>
        <v>5129200</v>
      </c>
      <c r="F12" s="911">
        <f>+'ETCA-II-07'!F10</f>
        <v>4048757</v>
      </c>
      <c r="G12" s="698">
        <f>+D12-E12+1</f>
        <v>12318562</v>
      </c>
    </row>
    <row r="13" spans="1:7" s="524" customFormat="1" ht="12.75">
      <c r="A13" s="609" t="str">
        <f>+'ETCA-II-07'!A11</f>
        <v>VENTAS</v>
      </c>
      <c r="B13" s="911">
        <f>+'ETCA-II-07'!B11</f>
        <v>3770056</v>
      </c>
      <c r="C13" s="911">
        <f>+'ETCA-II-07'!C11</f>
        <v>18618</v>
      </c>
      <c r="D13" s="698">
        <f t="shared" si="0"/>
        <v>3788674</v>
      </c>
      <c r="E13" s="911">
        <f>+'ETCA-II-07'!E11</f>
        <v>948083</v>
      </c>
      <c r="F13" s="911">
        <f>+'ETCA-II-07'!F11</f>
        <v>788192</v>
      </c>
      <c r="G13" s="698">
        <f>+D13-E13+1</f>
        <v>2840592</v>
      </c>
    </row>
    <row r="14" spans="1:7" s="524" customFormat="1" ht="12.75">
      <c r="A14" s="609" t="str">
        <f>+'ETCA-II-07'!A12</f>
        <v>ADMINISTRACION</v>
      </c>
      <c r="B14" s="911">
        <f>+'ETCA-II-07'!B12</f>
        <v>29950056</v>
      </c>
      <c r="C14" s="911">
        <f>+'ETCA-II-07'!C12</f>
        <v>256563</v>
      </c>
      <c r="D14" s="698">
        <f t="shared" si="0"/>
        <v>30206619</v>
      </c>
      <c r="E14" s="911">
        <f>+'ETCA-II-07'!E12</f>
        <v>7751095</v>
      </c>
      <c r="F14" s="911">
        <f>+'ETCA-II-07'!F12</f>
        <v>6732037</v>
      </c>
      <c r="G14" s="698">
        <f>+D14-E14-4</f>
        <v>22455520</v>
      </c>
    </row>
    <row r="15" spans="1:7" s="524" customFormat="1" ht="12.75">
      <c r="A15" s="609" t="str">
        <f>+'ETCA-II-07'!A13</f>
        <v>OPERACIONES</v>
      </c>
      <c r="B15" s="911">
        <f>+'ETCA-II-07'!B13</f>
        <v>22887908</v>
      </c>
      <c r="C15" s="911">
        <f>+'ETCA-II-07'!C13</f>
        <v>150239</v>
      </c>
      <c r="D15" s="698">
        <f t="shared" si="0"/>
        <v>23038147</v>
      </c>
      <c r="E15" s="911">
        <f>+'ETCA-II-07'!E13</f>
        <v>6611525</v>
      </c>
      <c r="F15" s="911">
        <f>+'ETCA-II-07'!F13</f>
        <v>5173236</v>
      </c>
      <c r="G15" s="698">
        <f>+D15-E15+1</f>
        <v>16426623</v>
      </c>
    </row>
    <row r="16" spans="1:7" s="524" customFormat="1" ht="12.75">
      <c r="A16" s="609" t="str">
        <f>+'ETCA-II-07'!A14</f>
        <v>DIRECCION</v>
      </c>
      <c r="B16" s="911">
        <f>+'ETCA-II-07'!B14</f>
        <v>5090405</v>
      </c>
      <c r="C16" s="911">
        <f>+'ETCA-II-07'!C14</f>
        <v>-1443</v>
      </c>
      <c r="D16" s="698">
        <f t="shared" si="0"/>
        <v>5088962</v>
      </c>
      <c r="E16" s="911">
        <f>+'ETCA-II-07'!E14</f>
        <v>1405393</v>
      </c>
      <c r="F16" s="911">
        <f>+'ETCA-II-07'!F14</f>
        <v>1077223</v>
      </c>
      <c r="G16" s="698">
        <f t="shared" ref="G16:G18" si="1">+D16-E16</f>
        <v>3683569</v>
      </c>
    </row>
    <row r="17" spans="1:8" s="524" customFormat="1" ht="12.75">
      <c r="A17" s="609"/>
      <c r="B17" s="911"/>
      <c r="C17" s="911"/>
      <c r="D17" s="698"/>
      <c r="E17" s="911"/>
      <c r="F17" s="911"/>
      <c r="G17" s="698"/>
    </row>
    <row r="18" spans="1:8" s="524" customFormat="1" ht="12.75">
      <c r="A18" s="609"/>
      <c r="B18" s="698"/>
      <c r="C18" s="698"/>
      <c r="D18" s="698">
        <f t="shared" si="0"/>
        <v>0</v>
      </c>
      <c r="E18" s="698"/>
      <c r="F18" s="698"/>
      <c r="G18" s="698">
        <f t="shared" si="1"/>
        <v>0</v>
      </c>
    </row>
    <row r="19" spans="1:8" s="524" customFormat="1" ht="12.75">
      <c r="A19" s="609"/>
      <c r="B19" s="698"/>
      <c r="C19" s="698"/>
      <c r="D19" s="698"/>
      <c r="E19" s="698"/>
      <c r="F19" s="698"/>
      <c r="G19" s="698"/>
    </row>
    <row r="20" spans="1:8" s="524" customFormat="1" ht="12.75">
      <c r="A20" s="617" t="s">
        <v>727</v>
      </c>
      <c r="B20" s="698"/>
      <c r="C20" s="698"/>
      <c r="D20" s="698"/>
      <c r="E20" s="698"/>
      <c r="F20" s="698"/>
      <c r="G20" s="698"/>
    </row>
    <row r="21" spans="1:8" s="524" customFormat="1" ht="12.75">
      <c r="A21" s="617" t="s">
        <v>728</v>
      </c>
      <c r="B21" s="698">
        <f t="shared" ref="B21:G21" si="2">SUM(B22:B29)</f>
        <v>0</v>
      </c>
      <c r="C21" s="698">
        <f t="shared" si="2"/>
        <v>0</v>
      </c>
      <c r="D21" s="698">
        <f t="shared" si="2"/>
        <v>0</v>
      </c>
      <c r="E21" s="698">
        <f t="shared" si="2"/>
        <v>0</v>
      </c>
      <c r="F21" s="698">
        <f t="shared" si="2"/>
        <v>0</v>
      </c>
      <c r="G21" s="698">
        <f t="shared" si="2"/>
        <v>0</v>
      </c>
    </row>
    <row r="22" spans="1:8" s="524" customFormat="1" ht="12.75">
      <c r="A22" s="609" t="s">
        <v>1239</v>
      </c>
      <c r="B22" s="698"/>
      <c r="C22" s="698"/>
      <c r="D22" s="698">
        <f t="shared" ref="D22:D29" si="3">B22+C22</f>
        <v>0</v>
      </c>
      <c r="E22" s="698"/>
      <c r="F22" s="698"/>
      <c r="G22" s="698">
        <f>+D22-E22</f>
        <v>0</v>
      </c>
    </row>
    <row r="23" spans="1:8" s="524" customFormat="1" ht="12.75">
      <c r="A23" s="609" t="s">
        <v>1240</v>
      </c>
      <c r="B23" s="698"/>
      <c r="C23" s="698"/>
      <c r="D23" s="698">
        <f t="shared" si="3"/>
        <v>0</v>
      </c>
      <c r="E23" s="698"/>
      <c r="F23" s="698"/>
      <c r="G23" s="698">
        <f t="shared" ref="G23:G29" si="4">+D23-E23</f>
        <v>0</v>
      </c>
    </row>
    <row r="24" spans="1:8" s="524" customFormat="1" ht="12.75">
      <c r="A24" s="609" t="s">
        <v>1241</v>
      </c>
      <c r="B24" s="698"/>
      <c r="C24" s="698"/>
      <c r="D24" s="698">
        <f t="shared" si="3"/>
        <v>0</v>
      </c>
      <c r="E24" s="698"/>
      <c r="F24" s="698"/>
      <c r="G24" s="698">
        <f t="shared" si="4"/>
        <v>0</v>
      </c>
    </row>
    <row r="25" spans="1:8" s="524" customFormat="1" ht="12.75">
      <c r="A25" s="609" t="s">
        <v>1242</v>
      </c>
      <c r="B25" s="698"/>
      <c r="C25" s="698"/>
      <c r="D25" s="698">
        <f t="shared" si="3"/>
        <v>0</v>
      </c>
      <c r="E25" s="698"/>
      <c r="F25" s="698"/>
      <c r="G25" s="698">
        <f t="shared" si="4"/>
        <v>0</v>
      </c>
    </row>
    <row r="26" spans="1:8" s="524" customFormat="1" ht="12.75">
      <c r="A26" s="609" t="s">
        <v>1243</v>
      </c>
      <c r="B26" s="698"/>
      <c r="C26" s="698"/>
      <c r="D26" s="698">
        <f t="shared" si="3"/>
        <v>0</v>
      </c>
      <c r="E26" s="698"/>
      <c r="F26" s="698"/>
      <c r="G26" s="698">
        <f t="shared" si="4"/>
        <v>0</v>
      </c>
    </row>
    <row r="27" spans="1:8" s="524" customFormat="1" ht="12.75">
      <c r="A27" s="609" t="s">
        <v>1244</v>
      </c>
      <c r="B27" s="698"/>
      <c r="C27" s="698"/>
      <c r="D27" s="698">
        <f t="shared" si="3"/>
        <v>0</v>
      </c>
      <c r="E27" s="698"/>
      <c r="F27" s="698"/>
      <c r="G27" s="698">
        <f t="shared" si="4"/>
        <v>0</v>
      </c>
    </row>
    <row r="28" spans="1:8" s="524" customFormat="1" ht="12.75">
      <c r="A28" s="609" t="s">
        <v>1245</v>
      </c>
      <c r="B28" s="698"/>
      <c r="C28" s="698"/>
      <c r="D28" s="698">
        <f t="shared" si="3"/>
        <v>0</v>
      </c>
      <c r="E28" s="698"/>
      <c r="F28" s="698"/>
      <c r="G28" s="698">
        <f t="shared" si="4"/>
        <v>0</v>
      </c>
    </row>
    <row r="29" spans="1:8" s="524" customFormat="1" ht="12.75">
      <c r="A29" s="609"/>
      <c r="B29" s="698"/>
      <c r="C29" s="698"/>
      <c r="D29" s="698">
        <f t="shared" si="3"/>
        <v>0</v>
      </c>
      <c r="E29" s="698"/>
      <c r="F29" s="698"/>
      <c r="G29" s="698">
        <f t="shared" si="4"/>
        <v>0</v>
      </c>
    </row>
    <row r="30" spans="1:8" s="524" customFormat="1" ht="12.75">
      <c r="A30" s="697"/>
      <c r="B30" s="698"/>
      <c r="C30" s="698"/>
      <c r="D30" s="698"/>
      <c r="E30" s="698"/>
      <c r="F30" s="698"/>
      <c r="G30" s="698"/>
    </row>
    <row r="31" spans="1:8" s="524" customFormat="1" ht="12.75">
      <c r="A31" s="608" t="s">
        <v>703</v>
      </c>
      <c r="B31" s="698">
        <f t="shared" ref="B31:G31" si="5">+B10+B21</f>
        <v>88528385</v>
      </c>
      <c r="C31" s="698">
        <f t="shared" si="5"/>
        <v>0</v>
      </c>
      <c r="D31" s="698">
        <f t="shared" si="5"/>
        <v>88528385</v>
      </c>
      <c r="E31" s="698">
        <f t="shared" si="5"/>
        <v>24570045</v>
      </c>
      <c r="F31" s="698">
        <f t="shared" si="5"/>
        <v>19395689</v>
      </c>
      <c r="G31" s="698">
        <f t="shared" si="5"/>
        <v>63958340</v>
      </c>
      <c r="H31" s="933"/>
    </row>
    <row r="32" spans="1:8" ht="15.75" thickBot="1">
      <c r="A32" s="681"/>
      <c r="B32" s="683"/>
      <c r="C32" s="683"/>
      <c r="D32" s="683"/>
      <c r="E32" s="683"/>
      <c r="F32" s="683"/>
      <c r="G32" s="683"/>
      <c r="H32" s="518" t="str">
        <f>IF((C31-'ETCA-II-07'!C31)&gt;0.9,"ERROR!!!!! EL MONTO NO COINCIDE CON LO REPORTADO EN EL FORMATO ETCA-II-07 EN EL TOTAL DEL GASTO","")</f>
        <v/>
      </c>
    </row>
    <row r="33" spans="8:8">
      <c r="H33" s="518" t="str">
        <f>IF((D31-'ETCA-II-07'!D31)&gt;0.9,"ERROR!!!!! EL MONTO NO COINCIDE CON LO REPORTADO EN EL FORMATO ETCA-II-07 EN EL TOTAL DEL GASTO","")</f>
        <v/>
      </c>
    </row>
    <row r="34" spans="8:8">
      <c r="H34" s="518" t="str">
        <f>IF((D31-'ETCA-II-07'!D31)&gt;0.9,"ERROR!!!!! EL MONTO NO COINCIDE CON LO REPORTADO EN EL FORMATO ETCA-II-07 EN EL TOTAL DEL GASTO","")</f>
        <v/>
      </c>
    </row>
    <row r="35" spans="8:8">
      <c r="H35" s="518" t="str">
        <f>IF((F31-'ETCA-II-07'!F31)&gt;0.9,"ERROR!!!!! EL MONTO NO COINCIDE CON LO REPORTADO EN EL FORMATO ETCA-II-07 EN EL TOTAL DEL GASTO","")</f>
        <v/>
      </c>
    </row>
    <row r="36" spans="8:8">
      <c r="H36" s="518" t="str">
        <f>IF((G31-'ETCA-II-07'!G31)&gt;0.9,"ERROR!!!!! EL MONTO NO COINCIDE CON LO REPORTADO EN EL FORMATO ETCA-II-07 EN EL TOTAL DEL GASTO","")</f>
        <v/>
      </c>
    </row>
  </sheetData>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sheetPr>
    <pageSetUpPr fitToPage="1"/>
  </sheetPr>
  <dimension ref="A1:H22"/>
  <sheetViews>
    <sheetView view="pageBreakPreview" topLeftCell="A6" zoomScaleSheetLayoutView="100" workbookViewId="0">
      <selection activeCell="G15" sqref="G15"/>
    </sheetView>
  </sheetViews>
  <sheetFormatPr baseColWidth="10" defaultColWidth="11.28515625" defaultRowHeight="16.5"/>
  <cols>
    <col min="1" max="1" width="39.85546875" style="283" customWidth="1"/>
    <col min="2" max="7" width="13.7109375" style="283" customWidth="1"/>
    <col min="8" max="16384" width="11.28515625" style="283"/>
  </cols>
  <sheetData>
    <row r="1" spans="1:8">
      <c r="A1" s="1183" t="s">
        <v>23</v>
      </c>
      <c r="B1" s="1183"/>
      <c r="C1" s="1183"/>
      <c r="D1" s="1183"/>
      <c r="E1" s="1183"/>
      <c r="F1" s="1183"/>
      <c r="G1" s="1183"/>
    </row>
    <row r="2" spans="1:8" s="285" customFormat="1">
      <c r="A2" s="1183" t="s">
        <v>559</v>
      </c>
      <c r="B2" s="1183"/>
      <c r="C2" s="1183"/>
      <c r="D2" s="1183"/>
      <c r="E2" s="1183"/>
      <c r="F2" s="1183"/>
      <c r="G2" s="1183"/>
    </row>
    <row r="3" spans="1:8" s="285" customFormat="1">
      <c r="A3" s="1350" t="s">
        <v>729</v>
      </c>
      <c r="B3" s="1350"/>
      <c r="C3" s="1350"/>
      <c r="D3" s="1350"/>
      <c r="E3" s="1350"/>
      <c r="F3" s="1350"/>
      <c r="G3" s="1350"/>
    </row>
    <row r="4" spans="1:8" s="285" customFormat="1">
      <c r="A4" s="1184" t="str">
        <f>'ETCA-I-01'!A3:G3</f>
        <v>TELEVISORA DE HERMOSILLO, S.A. DE C.V.</v>
      </c>
      <c r="B4" s="1184"/>
      <c r="C4" s="1184"/>
      <c r="D4" s="1184"/>
      <c r="E4" s="1184"/>
      <c r="F4" s="1184"/>
      <c r="G4" s="1184"/>
    </row>
    <row r="5" spans="1:8" s="285" customFormat="1">
      <c r="A5" s="1185" t="str">
        <f>'ETCA-I-03'!A4:D4</f>
        <v>Del 01 de Enero al 31 de Marzo de 2019</v>
      </c>
      <c r="B5" s="1185"/>
      <c r="C5" s="1185"/>
      <c r="D5" s="1185"/>
      <c r="E5" s="1185"/>
      <c r="F5" s="1185"/>
      <c r="G5" s="1185"/>
    </row>
    <row r="6" spans="1:8" s="285" customFormat="1" ht="17.25" thickBot="1">
      <c r="A6" s="1301" t="s">
        <v>730</v>
      </c>
      <c r="B6" s="1301"/>
      <c r="C6" s="1301"/>
      <c r="D6" s="1301"/>
      <c r="E6" s="1301"/>
      <c r="F6" s="52"/>
      <c r="G6" s="433"/>
    </row>
    <row r="7" spans="1:8" s="296" customFormat="1" ht="53.25" customHeight="1">
      <c r="A7" s="1348" t="s">
        <v>729</v>
      </c>
      <c r="B7" s="303" t="s">
        <v>563</v>
      </c>
      <c r="C7" s="303" t="s">
        <v>473</v>
      </c>
      <c r="D7" s="303" t="s">
        <v>564</v>
      </c>
      <c r="E7" s="303" t="s">
        <v>565</v>
      </c>
      <c r="F7" s="303" t="s">
        <v>566</v>
      </c>
      <c r="G7" s="304" t="s">
        <v>567</v>
      </c>
    </row>
    <row r="8" spans="1:8" s="302" customFormat="1" ht="15.75" customHeight="1" thickBot="1">
      <c r="A8" s="1349"/>
      <c r="B8" s="297" t="s">
        <v>438</v>
      </c>
      <c r="C8" s="297" t="s">
        <v>439</v>
      </c>
      <c r="D8" s="297" t="s">
        <v>568</v>
      </c>
      <c r="E8" s="297" t="s">
        <v>441</v>
      </c>
      <c r="F8" s="297" t="s">
        <v>442</v>
      </c>
      <c r="G8" s="298" t="s">
        <v>569</v>
      </c>
    </row>
    <row r="9" spans="1:8" ht="30" customHeight="1">
      <c r="A9" s="523"/>
      <c r="B9" s="306"/>
      <c r="C9" s="306"/>
      <c r="D9" s="306"/>
      <c r="E9" s="306"/>
      <c r="F9" s="306"/>
      <c r="G9" s="307"/>
    </row>
    <row r="10" spans="1:8" ht="30" customHeight="1">
      <c r="A10" s="292" t="s">
        <v>731</v>
      </c>
      <c r="B10" s="454">
        <f>+'ETCA-II-13'!C134</f>
        <v>88528385</v>
      </c>
      <c r="C10" s="454">
        <f>+'ETCA-II-13'!D134</f>
        <v>0</v>
      </c>
      <c r="D10" s="455">
        <f>B10+C10</f>
        <v>88528385</v>
      </c>
      <c r="E10" s="454">
        <f>+'ETCA-II-13'!F134</f>
        <v>24570045</v>
      </c>
      <c r="F10" s="454">
        <f>+'ETCA-II-13'!G134</f>
        <v>19395689</v>
      </c>
      <c r="G10" s="456">
        <f>D10-E10</f>
        <v>63958340</v>
      </c>
    </row>
    <row r="11" spans="1:8" ht="30" customHeight="1">
      <c r="A11" s="292" t="s">
        <v>732</v>
      </c>
      <c r="B11" s="454"/>
      <c r="C11" s="454"/>
      <c r="D11" s="455">
        <f>B11+C11</f>
        <v>0</v>
      </c>
      <c r="E11" s="454"/>
      <c r="F11" s="454"/>
      <c r="G11" s="456">
        <f>D11-E11</f>
        <v>0</v>
      </c>
    </row>
    <row r="12" spans="1:8" ht="30" customHeight="1">
      <c r="A12" s="292" t="s">
        <v>733</v>
      </c>
      <c r="B12" s="454"/>
      <c r="C12" s="454"/>
      <c r="D12" s="455">
        <f>B12+C12</f>
        <v>0</v>
      </c>
      <c r="E12" s="454"/>
      <c r="F12" s="454"/>
      <c r="G12" s="456">
        <f>D12-E12</f>
        <v>0</v>
      </c>
    </row>
    <row r="13" spans="1:8" ht="30" customHeight="1">
      <c r="A13" s="292" t="s">
        <v>734</v>
      </c>
      <c r="B13" s="454"/>
      <c r="C13" s="454"/>
      <c r="D13" s="455">
        <f>B13+C13</f>
        <v>0</v>
      </c>
      <c r="E13" s="454"/>
      <c r="F13" s="454"/>
      <c r="G13" s="456">
        <f>D13-E13</f>
        <v>0</v>
      </c>
    </row>
    <row r="14" spans="1:8" ht="30" customHeight="1" thickBot="1">
      <c r="A14" s="522"/>
      <c r="B14" s="462"/>
      <c r="C14" s="462"/>
      <c r="D14" s="462"/>
      <c r="E14" s="462"/>
      <c r="F14" s="462"/>
      <c r="G14" s="463"/>
    </row>
    <row r="15" spans="1:8" s="296" customFormat="1" ht="30" customHeight="1" thickBot="1">
      <c r="A15" s="789" t="s">
        <v>619</v>
      </c>
      <c r="B15" s="464">
        <f>SUM(B10:B13)</f>
        <v>88528385</v>
      </c>
      <c r="C15" s="464">
        <f>SUM(C10:C13)</f>
        <v>0</v>
      </c>
      <c r="D15" s="464">
        <f>B15+C15</f>
        <v>88528385</v>
      </c>
      <c r="E15" s="464">
        <f>SUM(E10:E13)</f>
        <v>24570045</v>
      </c>
      <c r="F15" s="464">
        <f>SUM(F10:F13)</f>
        <v>19395689</v>
      </c>
      <c r="G15" s="465">
        <f>D15-E15</f>
        <v>63958340</v>
      </c>
      <c r="H15" s="518" t="str">
        <f>IF((B15-'ETCA II-04'!B81)&gt;0.9,"ERROR!!!!! EL MONTO NO COINCIDE CON LO REPORTADO EN EL FORMATO ETCA-II-04 EN EL TOTAL APROBADO ANUAL DEL ANALÍTICO DE EGRESOS","")</f>
        <v/>
      </c>
    </row>
    <row r="16" spans="1:8" s="296" customFormat="1" ht="30" customHeight="1">
      <c r="A16" s="500"/>
      <c r="B16" s="501"/>
      <c r="C16" s="501"/>
      <c r="D16" s="501"/>
      <c r="E16" s="501"/>
      <c r="F16" s="501"/>
      <c r="G16" s="501"/>
      <c r="H16" s="518" t="str">
        <f>IF((C15-'ETCA II-04'!C81)&gt;0.9,"ERROR!!!!! EL MONTO NO COINCIDE CON LO REPORTADO EN EL FORMATO ETCA-II-04 EN EL TOTAL APROBADO ANUAL DEL ANALÍTICO DE EGRESOS","")</f>
        <v/>
      </c>
    </row>
    <row r="17" spans="1:8" s="296" customFormat="1" ht="30" customHeight="1">
      <c r="A17" s="500"/>
      <c r="B17" s="501"/>
      <c r="C17" s="501"/>
      <c r="D17" s="501"/>
      <c r="E17" s="501"/>
      <c r="F17" s="501"/>
      <c r="G17" s="501"/>
      <c r="H17" s="518" t="str">
        <f>IF((D15-'ETCA II-04'!D81)&gt;0.9,"ERROR!!!!! EL MONTO NO COINCIDE CON LO REPORTADO EN EL FORMATO ETCA-II-04 EN EL TOTAL APROBADO ANUAL DEL ANALÍTICO DE EGRESOS","")</f>
        <v/>
      </c>
    </row>
    <row r="18" spans="1:8" s="296" customFormat="1" ht="18" customHeight="1">
      <c r="A18" s="500"/>
      <c r="B18" s="501"/>
      <c r="C18" s="501"/>
      <c r="D18" s="501"/>
      <c r="E18" s="501"/>
      <c r="F18" s="501"/>
      <c r="G18" s="501"/>
      <c r="H18" s="518" t="str">
        <f>IF((E15-'ETCA II-04'!E81)&gt;0.9,"ERROR!!!!! EL MONTO NO COINCIDE CON LO REPORTADO EN EL FORMATO ETCA-II-04 EN EL TOTAL APROBADO ANUAL DEL ANALÍTICO DE EGRESOS","")</f>
        <v/>
      </c>
    </row>
    <row r="19" spans="1:8" s="296" customFormat="1" ht="18" customHeight="1">
      <c r="A19" s="500"/>
      <c r="B19" s="501"/>
      <c r="C19" s="501"/>
      <c r="D19" s="501"/>
      <c r="E19" s="501"/>
      <c r="F19" s="501"/>
      <c r="G19" s="501"/>
      <c r="H19" s="518" t="str">
        <f>IF((F15-'ETCA II-04'!F81)&gt;0.9,"ERROR!!!!! EL MONTO NO COINCIDE CON LO REPORTADO EN EL FORMATO ETCA-II-04 EN EL TOTAL APROBADO ANUAL DEL ANALÍTICO DE EGRESOS","")</f>
        <v/>
      </c>
    </row>
    <row r="20" spans="1:8">
      <c r="H20" s="518" t="str">
        <f>IF((G15-'ETCA II-04'!G81)&gt;0.9,"ERROR!!!!! EL MONTO NO COINCIDE CON LO REPORTADO EN EL FORMATO ETCA-II-04 EN EL TOTAL APROBADO ANUAL DEL ANALÍTICO DE EGRESOS","")</f>
        <v/>
      </c>
    </row>
    <row r="21" spans="1:8">
      <c r="H21" s="518" t="str">
        <f>IF((B21-'ETCA II-04'!B87)&gt;0.9,"ERROR!!!!! EL MONTO NO COINCIDE CON LO REPORTADO EN EL FORMATO ETCA-II-04 EN EL TOTAL APROBADO ANUAL DEL ANALÍTICO DE EGRESOS","")</f>
        <v/>
      </c>
    </row>
    <row r="22" spans="1:8">
      <c r="H22" s="518" t="str">
        <f>IF(G15&lt;&gt;'ETCA II-04'!G81,"ERROR!!!!! EL MONTO NO COINCIDE CON LO REPORTADO EN EL FORMATO ETCA-II-04 EN EL TOTAL SUBEJERCICIO PRESENTADO EN EL ANALÍTICO DE EGRESOS","")</f>
        <v/>
      </c>
    </row>
  </sheetData>
  <sheetProtection formatColumns="0" formatRows="0" insertHyperlinks="0"/>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sheetPr>
    <pageSetUpPr fitToPage="1"/>
  </sheetPr>
  <dimension ref="A1:H31"/>
  <sheetViews>
    <sheetView view="pageBreakPreview" topLeftCell="A7" zoomScaleSheetLayoutView="100" workbookViewId="0">
      <selection activeCell="G14" sqref="G14"/>
    </sheetView>
  </sheetViews>
  <sheetFormatPr baseColWidth="10" defaultColWidth="11.28515625" defaultRowHeight="16.5"/>
  <cols>
    <col min="1" max="1" width="39.85546875" style="283" customWidth="1"/>
    <col min="2" max="7" width="13.7109375" style="283" customWidth="1"/>
    <col min="8" max="16384" width="11.28515625" style="283"/>
  </cols>
  <sheetData>
    <row r="1" spans="1:7">
      <c r="A1" s="1350" t="s">
        <v>23</v>
      </c>
      <c r="B1" s="1350"/>
      <c r="C1" s="1350"/>
      <c r="D1" s="1350"/>
      <c r="E1" s="1350"/>
      <c r="F1" s="1350"/>
      <c r="G1" s="1350"/>
    </row>
    <row r="2" spans="1:7">
      <c r="A2" s="1350" t="s">
        <v>559</v>
      </c>
      <c r="B2" s="1350"/>
      <c r="C2" s="1350"/>
      <c r="D2" s="1350"/>
      <c r="E2" s="1350"/>
      <c r="F2" s="1350"/>
      <c r="G2" s="1350"/>
    </row>
    <row r="3" spans="1:7">
      <c r="A3" s="1350" t="s">
        <v>735</v>
      </c>
      <c r="B3" s="1350"/>
      <c r="C3" s="1350"/>
      <c r="D3" s="1350"/>
      <c r="E3" s="1350"/>
      <c r="F3" s="1350"/>
      <c r="G3" s="1350"/>
    </row>
    <row r="4" spans="1:7">
      <c r="A4" s="1184" t="str">
        <f>'ETCA-I-01'!A3:G3</f>
        <v>TELEVISORA DE HERMOSILLO, S.A. DE C.V.</v>
      </c>
      <c r="B4" s="1184"/>
      <c r="C4" s="1184"/>
      <c r="D4" s="1184"/>
      <c r="E4" s="1184"/>
      <c r="F4" s="1184"/>
      <c r="G4" s="1184"/>
    </row>
    <row r="5" spans="1:7">
      <c r="A5" s="1185" t="str">
        <f>'ETCA-I-03'!A4:D4</f>
        <v>Del 01 de Enero al 31 de Marzo de 2019</v>
      </c>
      <c r="B5" s="1185"/>
      <c r="C5" s="1185"/>
      <c r="D5" s="1185"/>
      <c r="E5" s="1185"/>
      <c r="F5" s="1185"/>
      <c r="G5" s="1185"/>
    </row>
    <row r="6" spans="1:7" ht="17.25" thickBot="1">
      <c r="A6" s="1301" t="s">
        <v>736</v>
      </c>
      <c r="B6" s="1301"/>
      <c r="C6" s="1301"/>
      <c r="D6" s="1301"/>
      <c r="E6" s="1301"/>
      <c r="F6" s="52"/>
      <c r="G6" s="433"/>
    </row>
    <row r="7" spans="1:7" s="289" customFormat="1" ht="40.5">
      <c r="A7" s="1351" t="s">
        <v>257</v>
      </c>
      <c r="B7" s="310" t="s">
        <v>563</v>
      </c>
      <c r="C7" s="310" t="s">
        <v>473</v>
      </c>
      <c r="D7" s="310" t="s">
        <v>564</v>
      </c>
      <c r="E7" s="310" t="s">
        <v>565</v>
      </c>
      <c r="F7" s="310" t="s">
        <v>566</v>
      </c>
      <c r="G7" s="311" t="s">
        <v>567</v>
      </c>
    </row>
    <row r="8" spans="1:7" s="289" customFormat="1" ht="15.75" customHeight="1" thickBot="1">
      <c r="A8" s="1352"/>
      <c r="B8" s="297" t="s">
        <v>438</v>
      </c>
      <c r="C8" s="297" t="s">
        <v>439</v>
      </c>
      <c r="D8" s="297" t="s">
        <v>568</v>
      </c>
      <c r="E8" s="297" t="s">
        <v>441</v>
      </c>
      <c r="F8" s="297" t="s">
        <v>442</v>
      </c>
      <c r="G8" s="298" t="s">
        <v>569</v>
      </c>
    </row>
    <row r="9" spans="1:7">
      <c r="A9" s="305"/>
      <c r="B9" s="308"/>
      <c r="C9" s="308"/>
      <c r="D9" s="309"/>
      <c r="E9" s="308"/>
      <c r="F9" s="308"/>
      <c r="G9" s="312"/>
    </row>
    <row r="10" spans="1:7" ht="25.5">
      <c r="A10" s="313" t="s">
        <v>737</v>
      </c>
      <c r="B10" s="454"/>
      <c r="C10" s="454"/>
      <c r="D10" s="455">
        <f>IF(A10="","",B10+C10)</f>
        <v>0</v>
      </c>
      <c r="E10" s="454"/>
      <c r="F10" s="454"/>
      <c r="G10" s="456">
        <f>IF(A10="","",D10-E10)</f>
        <v>0</v>
      </c>
    </row>
    <row r="11" spans="1:7" ht="8.25" customHeight="1">
      <c r="A11" s="313"/>
      <c r="B11" s="454"/>
      <c r="C11" s="454"/>
      <c r="D11" s="455" t="str">
        <f t="shared" ref="D11:D22" si="0">IF(A11="","",B11+C11)</f>
        <v/>
      </c>
      <c r="E11" s="454"/>
      <c r="F11" s="454"/>
      <c r="G11" s="456" t="str">
        <f t="shared" ref="G11:G22" si="1">IF(A11="","",D11-E11)</f>
        <v/>
      </c>
    </row>
    <row r="12" spans="1:7">
      <c r="A12" s="313" t="s">
        <v>738</v>
      </c>
      <c r="B12" s="454"/>
      <c r="C12" s="454"/>
      <c r="D12" s="455">
        <f t="shared" si="0"/>
        <v>0</v>
      </c>
      <c r="E12" s="454"/>
      <c r="F12" s="454"/>
      <c r="G12" s="456">
        <f t="shared" si="1"/>
        <v>0</v>
      </c>
    </row>
    <row r="13" spans="1:7" ht="8.25" customHeight="1">
      <c r="A13" s="313"/>
      <c r="B13" s="454"/>
      <c r="C13" s="454"/>
      <c r="D13" s="455" t="str">
        <f t="shared" si="0"/>
        <v/>
      </c>
      <c r="E13" s="454"/>
      <c r="F13" s="454"/>
      <c r="G13" s="456" t="str">
        <f t="shared" si="1"/>
        <v/>
      </c>
    </row>
    <row r="14" spans="1:7" ht="25.5">
      <c r="A14" s="313" t="s">
        <v>739</v>
      </c>
      <c r="B14" s="454">
        <f>+'ETCA-II-13'!C134</f>
        <v>88528385</v>
      </c>
      <c r="C14" s="454">
        <f>+'ETCA-II-13'!D134</f>
        <v>0</v>
      </c>
      <c r="D14" s="455">
        <f>IF(A14="","",B14+C14)</f>
        <v>88528385</v>
      </c>
      <c r="E14" s="454">
        <f>+'ETCA-II-13'!F134</f>
        <v>24570045</v>
      </c>
      <c r="F14" s="454">
        <f>+'ETCA-II-13'!G134</f>
        <v>19395689</v>
      </c>
      <c r="G14" s="456">
        <f>IF(A14="","",D14-E14)</f>
        <v>63958340</v>
      </c>
    </row>
    <row r="15" spans="1:7" ht="8.25" customHeight="1">
      <c r="A15" s="313"/>
      <c r="B15" s="454"/>
      <c r="C15" s="454"/>
      <c r="D15" s="455" t="str">
        <f t="shared" si="0"/>
        <v/>
      </c>
      <c r="E15" s="454"/>
      <c r="F15" s="454"/>
      <c r="G15" s="456" t="str">
        <f t="shared" si="1"/>
        <v/>
      </c>
    </row>
    <row r="16" spans="1:7" ht="25.5">
      <c r="A16" s="313" t="s">
        <v>740</v>
      </c>
      <c r="B16" s="454"/>
      <c r="C16" s="454"/>
      <c r="D16" s="455">
        <f t="shared" si="0"/>
        <v>0</v>
      </c>
      <c r="E16" s="454"/>
      <c r="F16" s="454"/>
      <c r="G16" s="456">
        <f t="shared" si="1"/>
        <v>0</v>
      </c>
    </row>
    <row r="17" spans="1:8" ht="8.25" customHeight="1">
      <c r="A17" s="313"/>
      <c r="B17" s="454"/>
      <c r="C17" s="454"/>
      <c r="D17" s="455" t="str">
        <f t="shared" si="0"/>
        <v/>
      </c>
      <c r="E17" s="454"/>
      <c r="F17" s="454"/>
      <c r="G17" s="456" t="str">
        <f t="shared" si="1"/>
        <v/>
      </c>
    </row>
    <row r="18" spans="1:8" ht="25.5">
      <c r="A18" s="313" t="s">
        <v>741</v>
      </c>
      <c r="B18" s="454"/>
      <c r="C18" s="454"/>
      <c r="D18" s="455">
        <f t="shared" si="0"/>
        <v>0</v>
      </c>
      <c r="E18" s="454"/>
      <c r="F18" s="454"/>
      <c r="G18" s="456">
        <f t="shared" si="1"/>
        <v>0</v>
      </c>
    </row>
    <row r="19" spans="1:8" ht="8.25" customHeight="1">
      <c r="A19" s="313"/>
      <c r="B19" s="454"/>
      <c r="C19" s="454"/>
      <c r="D19" s="455" t="str">
        <f t="shared" si="0"/>
        <v/>
      </c>
      <c r="E19" s="454"/>
      <c r="F19" s="454"/>
      <c r="G19" s="456" t="str">
        <f t="shared" si="1"/>
        <v/>
      </c>
    </row>
    <row r="20" spans="1:8" ht="25.5">
      <c r="A20" s="313" t="s">
        <v>742</v>
      </c>
      <c r="B20" s="454"/>
      <c r="C20" s="454"/>
      <c r="D20" s="455">
        <f t="shared" si="0"/>
        <v>0</v>
      </c>
      <c r="E20" s="454"/>
      <c r="F20" s="454"/>
      <c r="G20" s="456">
        <f t="shared" si="1"/>
        <v>0</v>
      </c>
    </row>
    <row r="21" spans="1:8" ht="8.25" customHeight="1">
      <c r="A21" s="313"/>
      <c r="B21" s="454"/>
      <c r="C21" s="454"/>
      <c r="D21" s="455" t="str">
        <f t="shared" si="0"/>
        <v/>
      </c>
      <c r="E21" s="454"/>
      <c r="F21" s="454"/>
      <c r="G21" s="456" t="str">
        <f t="shared" si="1"/>
        <v/>
      </c>
    </row>
    <row r="22" spans="1:8" ht="26.25" thickBot="1">
      <c r="A22" s="313" t="s">
        <v>743</v>
      </c>
      <c r="B22" s="454"/>
      <c r="C22" s="454"/>
      <c r="D22" s="455">
        <f t="shared" si="0"/>
        <v>0</v>
      </c>
      <c r="E22" s="454"/>
      <c r="F22" s="454"/>
      <c r="G22" s="456">
        <f t="shared" si="1"/>
        <v>0</v>
      </c>
    </row>
    <row r="23" spans="1:8" ht="24.95" customHeight="1" thickBot="1">
      <c r="A23" s="301" t="s">
        <v>619</v>
      </c>
      <c r="B23" s="460">
        <f>SUM(B10:B22)</f>
        <v>88528385</v>
      </c>
      <c r="C23" s="460">
        <f>SUM(C10:C22)</f>
        <v>0</v>
      </c>
      <c r="D23" s="460">
        <f>IF(A23="","",B23+C23)</f>
        <v>88528385</v>
      </c>
      <c r="E23" s="460">
        <f>SUM(E10:E22)</f>
        <v>24570045</v>
      </c>
      <c r="F23" s="460">
        <f>SUM(F10:F22)</f>
        <v>19395689</v>
      </c>
      <c r="G23" s="461">
        <f>IF(A23="","",D23-E23)</f>
        <v>63958340</v>
      </c>
      <c r="H23" s="518" t="str">
        <f>IF((B23-'ETCA II-04'!B81)&gt;0.9,"ERROR!!!!! EL MONTO NO COINCIDE CON LO REPORTADO EN EL FORMATO ETCA-II-04 EN EL TOTAL APROBADO ANUAL DEL ANALÍTICO DE EGRESOS","")</f>
        <v/>
      </c>
    </row>
    <row r="24" spans="1:8" ht="24.95" customHeight="1">
      <c r="A24" s="535"/>
      <c r="B24" s="536"/>
      <c r="C24" s="536"/>
      <c r="D24" s="536"/>
      <c r="E24" s="536"/>
      <c r="F24" s="536"/>
      <c r="G24" s="536"/>
      <c r="H24" s="518" t="str">
        <f>IF((C23-'ETCA II-04'!C81)&gt;0.9,"ERROR!!!!! EL MONTO NO COINCIDE CON LO REPORTADO EN EL FORMATO ETCA-II-04 EN EL TOTAL APROBADO ANUAL DEL ANALÍTICO DE EGRESOS","")</f>
        <v/>
      </c>
    </row>
    <row r="25" spans="1:8" ht="24.95" customHeight="1">
      <c r="A25" s="502"/>
      <c r="B25" s="501"/>
      <c r="C25" s="501"/>
      <c r="D25" s="501"/>
      <c r="E25" s="501"/>
      <c r="F25" s="501"/>
      <c r="G25" s="501"/>
      <c r="H25" s="518" t="str">
        <f>IF((D23-'ETCA II-04'!D81)&gt;0.9,"ERROR!!!!! EL MONTO NO COINCIDE CON LO REPORTADO EN EL FORMATO ETCA-II-04 EN EL TOTAL APROBADO ANUAL DEL ANALÍTICO DE EGRESOS","")</f>
        <v/>
      </c>
    </row>
    <row r="26" spans="1:8" ht="24.95" customHeight="1">
      <c r="A26" s="537"/>
      <c r="B26" s="504"/>
      <c r="C26" s="504"/>
      <c r="D26" s="505"/>
      <c r="E26" s="504"/>
      <c r="F26" s="504"/>
      <c r="G26" s="505"/>
      <c r="H26" s="518" t="str">
        <f>IF((E23-'ETCA II-04'!E81)&gt;0.9,"ERROR!!!!! EL MONTO NO COINCIDE CON LO REPORTADO EN EL FORMATO ETCA-II-04 EN EL TOTAL APROBADO ANUAL DEL ANALÍTICO DE EGRESOS","")</f>
        <v/>
      </c>
    </row>
    <row r="27" spans="1:8" ht="24.95" customHeight="1">
      <c r="A27" s="537"/>
      <c r="B27" s="504"/>
      <c r="C27" s="504"/>
      <c r="D27" s="505"/>
      <c r="E27" s="504"/>
      <c r="F27" s="504"/>
      <c r="G27" s="505"/>
      <c r="H27" s="518" t="str">
        <f>IF((F23-'ETCA II-04'!F81)&gt;0.9,"ERROR!!!!! EL MONTO NO COINCIDE CON LO REPORTADO EN EL FORMATO ETCA-II-04 EN EL TOTAL APROBADO ANUAL DEL ANALÍTICO DE EGRESOS","")</f>
        <v/>
      </c>
    </row>
    <row r="28" spans="1:8" ht="25.5" customHeight="1">
      <c r="A28" s="502"/>
      <c r="B28" s="501"/>
      <c r="C28" s="501"/>
      <c r="D28" s="501"/>
      <c r="E28" s="501"/>
      <c r="F28" s="501"/>
      <c r="G28" s="501"/>
      <c r="H28" s="518" t="str">
        <f>IF((G23-'ETCA II-04'!G81)&gt;0.9,"ERROR!!!!! EL MONTO NO COINCIDE CON LO REPORTADO EN EL FORMATO ETCA-II-04 EN EL TOTAL APROBADO ANUAL DEL ANALÍTICO DE EGRESOS","")</f>
        <v/>
      </c>
    </row>
    <row r="30" spans="1:8">
      <c r="F30" s="296"/>
    </row>
    <row r="31" spans="1:8">
      <c r="F31" s="296"/>
    </row>
  </sheetData>
  <sheetProtection formatColumns="0" formatRows="0"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dimension ref="A1:H49"/>
  <sheetViews>
    <sheetView view="pageBreakPreview" topLeftCell="A4" zoomScaleSheetLayoutView="100" workbookViewId="0">
      <selection activeCell="A13" sqref="A13"/>
    </sheetView>
  </sheetViews>
  <sheetFormatPr baseColWidth="10" defaultRowHeight="15"/>
  <cols>
    <col min="1" max="1" width="35.7109375" customWidth="1"/>
    <col min="2" max="5" width="11.28515625" customWidth="1"/>
    <col min="6" max="6" width="11.85546875" customWidth="1"/>
  </cols>
  <sheetData>
    <row r="1" spans="1:7" ht="16.5">
      <c r="A1" s="1350" t="s">
        <v>23</v>
      </c>
      <c r="B1" s="1350"/>
      <c r="C1" s="1350"/>
      <c r="D1" s="1350"/>
      <c r="E1" s="1350"/>
      <c r="F1" s="1350"/>
      <c r="G1" s="1350"/>
    </row>
    <row r="2" spans="1:7" ht="16.5">
      <c r="A2" s="1350" t="s">
        <v>559</v>
      </c>
      <c r="B2" s="1350"/>
      <c r="C2" s="1350"/>
      <c r="D2" s="1350"/>
      <c r="E2" s="1350"/>
      <c r="F2" s="1350"/>
      <c r="G2" s="1350"/>
    </row>
    <row r="3" spans="1:7" ht="16.5">
      <c r="A3" s="1350" t="s">
        <v>744</v>
      </c>
      <c r="B3" s="1350"/>
      <c r="C3" s="1350"/>
      <c r="D3" s="1350"/>
      <c r="E3" s="1350"/>
      <c r="F3" s="1350"/>
      <c r="G3" s="1350"/>
    </row>
    <row r="4" spans="1:7" ht="15.75">
      <c r="A4" s="1184" t="str">
        <f>'ETCA-I-01'!A3:G3</f>
        <v>TELEVISORA DE HERMOSILLO, S.A. DE C.V.</v>
      </c>
      <c r="B4" s="1184"/>
      <c r="C4" s="1184"/>
      <c r="D4" s="1184"/>
      <c r="E4" s="1184"/>
      <c r="F4" s="1184"/>
      <c r="G4" s="1184"/>
    </row>
    <row r="5" spans="1:7" ht="16.5">
      <c r="A5" s="1185" t="str">
        <f>'ETCA-I-03'!A4:D4</f>
        <v>Del 01 de Enero al 31 de Marzo de 2019</v>
      </c>
      <c r="B5" s="1185"/>
      <c r="C5" s="1185"/>
      <c r="D5" s="1185"/>
      <c r="E5" s="1185"/>
      <c r="F5" s="1185"/>
      <c r="G5" s="1185"/>
    </row>
    <row r="6" spans="1:7" ht="17.25" thickBot="1">
      <c r="A6" s="164"/>
      <c r="B6" s="1353"/>
      <c r="C6" s="1353"/>
      <c r="D6" s="1353"/>
      <c r="E6" s="1353"/>
      <c r="F6" s="314"/>
      <c r="G6" s="434"/>
    </row>
    <row r="7" spans="1:7" ht="40.5">
      <c r="A7" s="1351" t="s">
        <v>257</v>
      </c>
      <c r="B7" s="315" t="s">
        <v>563</v>
      </c>
      <c r="C7" s="315" t="s">
        <v>473</v>
      </c>
      <c r="D7" s="315" t="s">
        <v>564</v>
      </c>
      <c r="E7" s="315" t="s">
        <v>565</v>
      </c>
      <c r="F7" s="315" t="s">
        <v>566</v>
      </c>
      <c r="G7" s="316" t="s">
        <v>567</v>
      </c>
    </row>
    <row r="8" spans="1:7" ht="15.75" thickBot="1">
      <c r="A8" s="1352"/>
      <c r="B8" s="317" t="s">
        <v>438</v>
      </c>
      <c r="C8" s="317" t="s">
        <v>439</v>
      </c>
      <c r="D8" s="317" t="s">
        <v>568</v>
      </c>
      <c r="E8" s="317" t="s">
        <v>441</v>
      </c>
      <c r="F8" s="317" t="s">
        <v>442</v>
      </c>
      <c r="G8" s="318" t="s">
        <v>569</v>
      </c>
    </row>
    <row r="9" spans="1:7" ht="12.75" customHeight="1">
      <c r="A9" s="319"/>
      <c r="B9" s="320"/>
      <c r="C9" s="320"/>
      <c r="D9" s="320"/>
      <c r="E9" s="320"/>
      <c r="F9" s="320"/>
      <c r="G9" s="321"/>
    </row>
    <row r="10" spans="1:7">
      <c r="A10" s="451" t="s">
        <v>745</v>
      </c>
      <c r="B10" s="452">
        <f>SUM(B11:B18)</f>
        <v>0</v>
      </c>
      <c r="C10" s="452">
        <f>SUM(C11:C18)</f>
        <v>0</v>
      </c>
      <c r="D10" s="452">
        <f>IF(A10="","",B10+C10)</f>
        <v>0</v>
      </c>
      <c r="E10" s="452">
        <f>SUM(E11:E18)</f>
        <v>0</v>
      </c>
      <c r="F10" s="452">
        <f>SUM(F11:F18)</f>
        <v>0</v>
      </c>
      <c r="G10" s="453">
        <f>IF(A10="","",D10-E10)</f>
        <v>0</v>
      </c>
    </row>
    <row r="11" spans="1:7">
      <c r="A11" s="292" t="s">
        <v>746</v>
      </c>
      <c r="B11" s="454"/>
      <c r="C11" s="454"/>
      <c r="D11" s="455">
        <f t="shared" ref="D11:D44" si="0">IF(A11="","",B11+C11)</f>
        <v>0</v>
      </c>
      <c r="E11" s="454"/>
      <c r="F11" s="454"/>
      <c r="G11" s="456">
        <f t="shared" ref="G11:G44" si="1">IF(A11="","",D11-E11)</f>
        <v>0</v>
      </c>
    </row>
    <row r="12" spans="1:7">
      <c r="A12" s="292" t="s">
        <v>747</v>
      </c>
      <c r="B12" s="454"/>
      <c r="C12" s="454"/>
      <c r="D12" s="455">
        <f t="shared" si="0"/>
        <v>0</v>
      </c>
      <c r="E12" s="454"/>
      <c r="F12" s="454"/>
      <c r="G12" s="456">
        <f t="shared" si="1"/>
        <v>0</v>
      </c>
    </row>
    <row r="13" spans="1:7">
      <c r="A13" s="292" t="s">
        <v>748</v>
      </c>
      <c r="B13" s="454"/>
      <c r="C13" s="454"/>
      <c r="D13" s="455">
        <f t="shared" si="0"/>
        <v>0</v>
      </c>
      <c r="E13" s="454"/>
      <c r="F13" s="454"/>
      <c r="G13" s="456">
        <f t="shared" si="1"/>
        <v>0</v>
      </c>
    </row>
    <row r="14" spans="1:7">
      <c r="A14" s="292" t="s">
        <v>749</v>
      </c>
      <c r="B14" s="454"/>
      <c r="C14" s="454"/>
      <c r="D14" s="455">
        <f t="shared" si="0"/>
        <v>0</v>
      </c>
      <c r="E14" s="454"/>
      <c r="F14" s="454"/>
      <c r="G14" s="456">
        <f t="shared" si="1"/>
        <v>0</v>
      </c>
    </row>
    <row r="15" spans="1:7">
      <c r="A15" s="292" t="s">
        <v>750</v>
      </c>
      <c r="B15" s="454"/>
      <c r="C15" s="454"/>
      <c r="D15" s="455">
        <f t="shared" si="0"/>
        <v>0</v>
      </c>
      <c r="E15" s="454"/>
      <c r="F15" s="454"/>
      <c r="G15" s="456">
        <f t="shared" si="1"/>
        <v>0</v>
      </c>
    </row>
    <row r="16" spans="1:7">
      <c r="A16" s="292" t="s">
        <v>751</v>
      </c>
      <c r="B16" s="454"/>
      <c r="C16" s="454"/>
      <c r="D16" s="455">
        <f t="shared" si="0"/>
        <v>0</v>
      </c>
      <c r="E16" s="454"/>
      <c r="F16" s="454"/>
      <c r="G16" s="456">
        <f t="shared" si="1"/>
        <v>0</v>
      </c>
    </row>
    <row r="17" spans="1:7">
      <c r="A17" s="292" t="s">
        <v>752</v>
      </c>
      <c r="B17" s="454"/>
      <c r="C17" s="454"/>
      <c r="D17" s="455">
        <f t="shared" si="0"/>
        <v>0</v>
      </c>
      <c r="E17" s="454"/>
      <c r="F17" s="454"/>
      <c r="G17" s="456">
        <f t="shared" si="1"/>
        <v>0</v>
      </c>
    </row>
    <row r="18" spans="1:7">
      <c r="A18" s="292" t="s">
        <v>594</v>
      </c>
      <c r="B18" s="454"/>
      <c r="C18" s="454"/>
      <c r="D18" s="455">
        <f t="shared" si="0"/>
        <v>0</v>
      </c>
      <c r="E18" s="454"/>
      <c r="F18" s="454"/>
      <c r="G18" s="456">
        <f t="shared" si="1"/>
        <v>0</v>
      </c>
    </row>
    <row r="19" spans="1:7" ht="8.25" customHeight="1">
      <c r="A19" s="305"/>
      <c r="B19" s="454"/>
      <c r="C19" s="454"/>
      <c r="D19" s="455" t="str">
        <f t="shared" si="0"/>
        <v/>
      </c>
      <c r="E19" s="454"/>
      <c r="F19" s="454"/>
      <c r="G19" s="456" t="str">
        <f t="shared" si="1"/>
        <v/>
      </c>
    </row>
    <row r="20" spans="1:7">
      <c r="A20" s="451" t="s">
        <v>753</v>
      </c>
      <c r="B20" s="452">
        <f>SUM(B21:B27)</f>
        <v>88528385</v>
      </c>
      <c r="C20" s="452">
        <f>SUM(C21:C27)</f>
        <v>0</v>
      </c>
      <c r="D20" s="452">
        <f>IF(A20="","",B20+C20)</f>
        <v>88528385</v>
      </c>
      <c r="E20" s="452">
        <f>SUM(E21:E27)</f>
        <v>24570045</v>
      </c>
      <c r="F20" s="452">
        <f>SUM(F21:F27)</f>
        <v>19395689</v>
      </c>
      <c r="G20" s="453">
        <f>IF(A20="","",D20-E20)</f>
        <v>63958340</v>
      </c>
    </row>
    <row r="21" spans="1:7">
      <c r="A21" s="292" t="s">
        <v>754</v>
      </c>
      <c r="B21" s="454"/>
      <c r="C21" s="454"/>
      <c r="D21" s="455">
        <f t="shared" si="0"/>
        <v>0</v>
      </c>
      <c r="E21" s="454"/>
      <c r="F21" s="454"/>
      <c r="G21" s="456">
        <f t="shared" si="1"/>
        <v>0</v>
      </c>
    </row>
    <row r="22" spans="1:7">
      <c r="A22" s="292" t="s">
        <v>755</v>
      </c>
      <c r="B22" s="454"/>
      <c r="C22" s="454"/>
      <c r="D22" s="455">
        <f t="shared" si="0"/>
        <v>0</v>
      </c>
      <c r="E22" s="454"/>
      <c r="F22" s="454"/>
      <c r="G22" s="456">
        <f t="shared" si="1"/>
        <v>0</v>
      </c>
    </row>
    <row r="23" spans="1:7">
      <c r="A23" s="292" t="s">
        <v>756</v>
      </c>
      <c r="B23" s="454"/>
      <c r="C23" s="454"/>
      <c r="D23" s="455">
        <f t="shared" si="0"/>
        <v>0</v>
      </c>
      <c r="E23" s="454"/>
      <c r="F23" s="454"/>
      <c r="G23" s="456">
        <f t="shared" si="1"/>
        <v>0</v>
      </c>
    </row>
    <row r="24" spans="1:7" ht="25.5">
      <c r="A24" s="292" t="s">
        <v>757</v>
      </c>
      <c r="B24" s="454"/>
      <c r="C24" s="454"/>
      <c r="D24" s="455">
        <f t="shared" si="0"/>
        <v>0</v>
      </c>
      <c r="E24" s="454"/>
      <c r="F24" s="454"/>
      <c r="G24" s="456">
        <f t="shared" si="1"/>
        <v>0</v>
      </c>
    </row>
    <row r="25" spans="1:7">
      <c r="A25" s="292" t="s">
        <v>758</v>
      </c>
      <c r="B25" s="454">
        <f>+'ETCA-II-13'!C134</f>
        <v>88528385</v>
      </c>
      <c r="C25" s="454">
        <f>+'ETCA-II-13'!D134</f>
        <v>0</v>
      </c>
      <c r="D25" s="455">
        <f>IF(A25="","",B25+C25)</f>
        <v>88528385</v>
      </c>
      <c r="E25" s="454">
        <f>+'ETCA-II-13'!F134</f>
        <v>24570045</v>
      </c>
      <c r="F25" s="454">
        <f>+'ETCA-II-13'!G134</f>
        <v>19395689</v>
      </c>
      <c r="G25" s="456">
        <f>IF(A25="","",D25-E25)</f>
        <v>63958340</v>
      </c>
    </row>
    <row r="26" spans="1:7">
      <c r="A26" s="292" t="s">
        <v>759</v>
      </c>
      <c r="B26" s="454"/>
      <c r="C26" s="454"/>
      <c r="D26" s="455">
        <f t="shared" si="0"/>
        <v>0</v>
      </c>
      <c r="E26" s="454"/>
      <c r="F26" s="454"/>
      <c r="G26" s="456">
        <f t="shared" si="1"/>
        <v>0</v>
      </c>
    </row>
    <row r="27" spans="1:7">
      <c r="A27" s="292" t="s">
        <v>760</v>
      </c>
      <c r="B27" s="454"/>
      <c r="C27" s="454"/>
      <c r="D27" s="455">
        <f t="shared" si="0"/>
        <v>0</v>
      </c>
      <c r="E27" s="454"/>
      <c r="F27" s="454"/>
      <c r="G27" s="456">
        <f t="shared" si="1"/>
        <v>0</v>
      </c>
    </row>
    <row r="28" spans="1:7">
      <c r="A28" s="305"/>
      <c r="B28" s="454"/>
      <c r="C28" s="454"/>
      <c r="D28" s="455" t="str">
        <f t="shared" si="0"/>
        <v/>
      </c>
      <c r="E28" s="454"/>
      <c r="F28" s="454"/>
      <c r="G28" s="456" t="str">
        <f t="shared" si="1"/>
        <v/>
      </c>
    </row>
    <row r="29" spans="1:7">
      <c r="A29" s="451" t="s">
        <v>761</v>
      </c>
      <c r="B29" s="452">
        <f>SUM(B30:B38)</f>
        <v>0</v>
      </c>
      <c r="C29" s="452">
        <f>SUM(C30:C38)</f>
        <v>0</v>
      </c>
      <c r="D29" s="452">
        <f t="shared" si="0"/>
        <v>0</v>
      </c>
      <c r="E29" s="452">
        <f>SUM(E30:E38)</f>
        <v>0</v>
      </c>
      <c r="F29" s="452">
        <f>SUM(F30:F38)</f>
        <v>0</v>
      </c>
      <c r="G29" s="453">
        <f t="shared" si="1"/>
        <v>0</v>
      </c>
    </row>
    <row r="30" spans="1:7" ht="25.5">
      <c r="A30" s="292" t="s">
        <v>762</v>
      </c>
      <c r="B30" s="454"/>
      <c r="C30" s="454"/>
      <c r="D30" s="455">
        <f t="shared" si="0"/>
        <v>0</v>
      </c>
      <c r="E30" s="454"/>
      <c r="F30" s="454"/>
      <c r="G30" s="456">
        <f t="shared" si="1"/>
        <v>0</v>
      </c>
    </row>
    <row r="31" spans="1:7">
      <c r="A31" s="292" t="s">
        <v>763</v>
      </c>
      <c r="B31" s="454"/>
      <c r="C31" s="454"/>
      <c r="D31" s="455">
        <f t="shared" si="0"/>
        <v>0</v>
      </c>
      <c r="E31" s="454"/>
      <c r="F31" s="454"/>
      <c r="G31" s="456">
        <f t="shared" si="1"/>
        <v>0</v>
      </c>
    </row>
    <row r="32" spans="1:7">
      <c r="A32" s="292" t="s">
        <v>764</v>
      </c>
      <c r="B32" s="454"/>
      <c r="C32" s="454"/>
      <c r="D32" s="455">
        <f t="shared" si="0"/>
        <v>0</v>
      </c>
      <c r="E32" s="454"/>
      <c r="F32" s="454"/>
      <c r="G32" s="456">
        <f t="shared" si="1"/>
        <v>0</v>
      </c>
    </row>
    <row r="33" spans="1:8">
      <c r="A33" s="292" t="s">
        <v>765</v>
      </c>
      <c r="B33" s="454"/>
      <c r="C33" s="454"/>
      <c r="D33" s="455">
        <f t="shared" si="0"/>
        <v>0</v>
      </c>
      <c r="E33" s="454"/>
      <c r="F33" s="454"/>
      <c r="G33" s="456">
        <f t="shared" si="1"/>
        <v>0</v>
      </c>
    </row>
    <row r="34" spans="1:8">
      <c r="A34" s="292" t="s">
        <v>766</v>
      </c>
      <c r="B34" s="454"/>
      <c r="C34" s="454"/>
      <c r="D34" s="455">
        <f t="shared" si="0"/>
        <v>0</v>
      </c>
      <c r="E34" s="454"/>
      <c r="F34" s="454"/>
      <c r="G34" s="456">
        <f t="shared" si="1"/>
        <v>0</v>
      </c>
    </row>
    <row r="35" spans="1:8">
      <c r="A35" s="292" t="s">
        <v>767</v>
      </c>
      <c r="B35" s="454"/>
      <c r="C35" s="454"/>
      <c r="D35" s="455">
        <f t="shared" si="0"/>
        <v>0</v>
      </c>
      <c r="E35" s="454"/>
      <c r="F35" s="454"/>
      <c r="G35" s="456">
        <f t="shared" si="1"/>
        <v>0</v>
      </c>
    </row>
    <row r="36" spans="1:8">
      <c r="A36" s="292" t="s">
        <v>768</v>
      </c>
      <c r="B36" s="454"/>
      <c r="C36" s="454"/>
      <c r="D36" s="455">
        <f t="shared" si="0"/>
        <v>0</v>
      </c>
      <c r="E36" s="454"/>
      <c r="F36" s="454"/>
      <c r="G36" s="456">
        <f t="shared" si="1"/>
        <v>0</v>
      </c>
    </row>
    <row r="37" spans="1:8">
      <c r="A37" s="292" t="s">
        <v>769</v>
      </c>
      <c r="B37" s="454"/>
      <c r="C37" s="454"/>
      <c r="D37" s="455">
        <f t="shared" si="0"/>
        <v>0</v>
      </c>
      <c r="E37" s="454"/>
      <c r="F37" s="454"/>
      <c r="G37" s="456">
        <f t="shared" si="1"/>
        <v>0</v>
      </c>
    </row>
    <row r="38" spans="1:8">
      <c r="A38" s="292" t="s">
        <v>770</v>
      </c>
      <c r="B38" s="454"/>
      <c r="C38" s="454"/>
      <c r="D38" s="455">
        <f t="shared" si="0"/>
        <v>0</v>
      </c>
      <c r="E38" s="454"/>
      <c r="F38" s="454"/>
      <c r="G38" s="456">
        <f t="shared" si="1"/>
        <v>0</v>
      </c>
    </row>
    <row r="39" spans="1:8">
      <c r="A39" s="305"/>
      <c r="B39" s="454"/>
      <c r="C39" s="454"/>
      <c r="D39" s="455" t="str">
        <f t="shared" si="0"/>
        <v/>
      </c>
      <c r="E39" s="454"/>
      <c r="F39" s="454"/>
      <c r="G39" s="456" t="str">
        <f t="shared" si="1"/>
        <v/>
      </c>
    </row>
    <row r="40" spans="1:8" ht="25.5">
      <c r="A40" s="451" t="s">
        <v>771</v>
      </c>
      <c r="B40" s="452">
        <f>SUM(B41:B44)</f>
        <v>0</v>
      </c>
      <c r="C40" s="452">
        <f>SUM(C41:C44)</f>
        <v>0</v>
      </c>
      <c r="D40" s="452">
        <f t="shared" si="0"/>
        <v>0</v>
      </c>
      <c r="E40" s="452">
        <f>SUM(E41:E44)</f>
        <v>0</v>
      </c>
      <c r="F40" s="452">
        <f>SUM(F41:F44)</f>
        <v>0</v>
      </c>
      <c r="G40" s="453">
        <f t="shared" si="1"/>
        <v>0</v>
      </c>
    </row>
    <row r="41" spans="1:8" ht="25.5">
      <c r="A41" s="457" t="s">
        <v>772</v>
      </c>
      <c r="B41" s="454">
        <v>0</v>
      </c>
      <c r="C41" s="454">
        <v>0</v>
      </c>
      <c r="D41" s="455">
        <f t="shared" si="0"/>
        <v>0</v>
      </c>
      <c r="E41" s="454">
        <v>0</v>
      </c>
      <c r="F41" s="454">
        <v>0</v>
      </c>
      <c r="G41" s="456">
        <f t="shared" si="1"/>
        <v>0</v>
      </c>
    </row>
    <row r="42" spans="1:8" ht="26.25" customHeight="1">
      <c r="A42" s="457" t="s">
        <v>773</v>
      </c>
      <c r="B42" s="454"/>
      <c r="C42" s="454"/>
      <c r="D42" s="455">
        <f t="shared" si="0"/>
        <v>0</v>
      </c>
      <c r="E42" s="454"/>
      <c r="F42" s="454"/>
      <c r="G42" s="456">
        <f t="shared" si="1"/>
        <v>0</v>
      </c>
    </row>
    <row r="43" spans="1:8">
      <c r="A43" s="292" t="s">
        <v>774</v>
      </c>
      <c r="B43" s="454"/>
      <c r="C43" s="454"/>
      <c r="D43" s="455">
        <f t="shared" si="0"/>
        <v>0</v>
      </c>
      <c r="E43" s="454"/>
      <c r="F43" s="454"/>
      <c r="G43" s="456">
        <f t="shared" si="1"/>
        <v>0</v>
      </c>
    </row>
    <row r="44" spans="1:8" ht="15.75" thickBot="1">
      <c r="A44" s="292" t="s">
        <v>775</v>
      </c>
      <c r="B44" s="454"/>
      <c r="C44" s="454"/>
      <c r="D44" s="455">
        <f t="shared" si="0"/>
        <v>0</v>
      </c>
      <c r="E44" s="454"/>
      <c r="F44" s="454"/>
      <c r="G44" s="456">
        <f t="shared" si="1"/>
        <v>0</v>
      </c>
    </row>
    <row r="45" spans="1:8" ht="15.75" thickBot="1">
      <c r="A45" s="301" t="s">
        <v>619</v>
      </c>
      <c r="B45" s="458">
        <f>SUM(B10,B20,B29,B40)</f>
        <v>88528385</v>
      </c>
      <c r="C45" s="458">
        <f>SUM(C10,C20,C29,C40)</f>
        <v>0</v>
      </c>
      <c r="D45" s="458">
        <f>IF(A45="","",B45+C45)</f>
        <v>88528385</v>
      </c>
      <c r="E45" s="458">
        <f>SUM(E10,E20,E29,E40)</f>
        <v>24570045</v>
      </c>
      <c r="F45" s="458">
        <f>SUM(F10,F20,F29,F40)</f>
        <v>19395689</v>
      </c>
      <c r="G45" s="459">
        <f>IF(A45="","",D45-E45)</f>
        <v>63958340</v>
      </c>
      <c r="H45" s="518" t="str">
        <f>IF((B45-'ETCA II-04'!B81)&gt;0.9,"ERROR!!!!! EL MONTO NO COINCIDE CON LO REPORTADO EN EL FORMATO ETCA-II-04 EN EL TOTAL APROBADO ANUAL DEL ANALÍTICO DE EGRESOS","")</f>
        <v/>
      </c>
    </row>
    <row r="46" spans="1:8" ht="9" customHeight="1">
      <c r="A46" s="502"/>
      <c r="B46" s="505"/>
      <c r="C46" s="505"/>
      <c r="D46" s="505"/>
      <c r="E46" s="505"/>
      <c r="F46" s="505"/>
      <c r="G46" s="505"/>
      <c r="H46" s="518" t="str">
        <f>IF((C45-'ETCA II-04'!C81)&gt;0.9,"ERROR!!!!! EL MONTO NO COINCIDE CON LO REPORTADO EN EL FORMATO ETCA-II-04 EN EL TOTAL DE AMPLIACIONES/REDUCCIONES PRESENTADO EN EL ANALÍTICO DE EGRESOS","")</f>
        <v/>
      </c>
    </row>
    <row r="47" spans="1:8" ht="9.75" customHeight="1">
      <c r="A47" s="503"/>
      <c r="B47" s="504"/>
      <c r="C47" s="504"/>
      <c r="D47" s="505"/>
      <c r="E47" s="504"/>
      <c r="F47" s="504"/>
      <c r="G47" s="505"/>
      <c r="H47" s="518" t="str">
        <f>IF((E45-'ETCA II-04'!E81)&gt;0.9,"ERROR!!!!! EL MONTO NO COINCIDE CON LO REPORTADO EN EL FORMATO ETCA-II-04 EN EL TOTAL DEVENGADO ANUAL PRESENTADO EN EL ANALÍTICO DE EGRESOS","")</f>
        <v/>
      </c>
    </row>
    <row r="48" spans="1:8">
      <c r="A48" s="502"/>
      <c r="B48" s="505"/>
      <c r="C48" s="505"/>
      <c r="D48" s="505"/>
      <c r="E48" s="505"/>
      <c r="F48" s="505"/>
      <c r="G48" s="505"/>
      <c r="H48" s="518" t="str">
        <f>IF((F45-'ETCA II-04'!F81)&gt;0.9,"ERROR!!!!! EL MONTO NO COINCIDE CON LO REPORTADO EN EL FORMATO ETCA-II-04 EN EL TOTAL PAGADO ANUAL PRESENTADO EN EL ANALÍTICO DE EGRESOS","")</f>
        <v/>
      </c>
    </row>
    <row r="49" spans="8:8">
      <c r="H49" s="518" t="str">
        <f>IF((G45-'ETCA II-04'!G81)&gt;0.9,"ERROR!!!!! EL MONTO NO COINCIDE CON LO REPORTADO EN EL FORMATO ETCA-II-04 EN EL TOTAL SUBEJERCICIO PRESENTADO EN EL ANALÍTICO DE EGRESOS","")</f>
        <v/>
      </c>
    </row>
  </sheetData>
  <sheetProtection formatColumns="0" formatRows="0"/>
  <mergeCells count="7">
    <mergeCell ref="A7:A8"/>
    <mergeCell ref="A1:G1"/>
    <mergeCell ref="A2:G2"/>
    <mergeCell ref="A3:G3"/>
    <mergeCell ref="A4:G4"/>
    <mergeCell ref="A5:G5"/>
    <mergeCell ref="B6:E6"/>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dimension ref="A1:I90"/>
  <sheetViews>
    <sheetView view="pageBreakPreview" topLeftCell="A4" zoomScale="90" zoomScaleSheetLayoutView="90" workbookViewId="0">
      <selection activeCell="E75" sqref="E75"/>
    </sheetView>
  </sheetViews>
  <sheetFormatPr baseColWidth="10" defaultColWidth="11.42578125" defaultRowHeight="15"/>
  <cols>
    <col min="1" max="1" width="4.42578125" customWidth="1"/>
    <col min="2" max="2" width="49.140625" customWidth="1"/>
    <col min="3" max="3" width="14.140625" customWidth="1"/>
    <col min="4" max="4" width="12.42578125" customWidth="1"/>
    <col min="5" max="5" width="14" customWidth="1"/>
    <col min="6" max="6" width="15.140625" customWidth="1"/>
    <col min="7" max="7" width="13.7109375" customWidth="1"/>
    <col min="8" max="8" width="13.28515625" customWidth="1"/>
  </cols>
  <sheetData>
    <row r="1" spans="1:8" s="677" customFormat="1" ht="15.75">
      <c r="A1" s="1309" t="s">
        <v>23</v>
      </c>
      <c r="B1" s="1310"/>
      <c r="C1" s="1310"/>
      <c r="D1" s="1310"/>
      <c r="E1" s="1310"/>
      <c r="F1" s="1310"/>
      <c r="G1" s="1310"/>
      <c r="H1" s="1311"/>
    </row>
    <row r="2" spans="1:8" s="677" customFormat="1" ht="12" customHeight="1">
      <c r="A2" s="1312" t="str">
        <f>'ETCA-I-01'!A3:G3</f>
        <v>TELEVISORA DE HERMOSILLO, S.A. DE C.V.</v>
      </c>
      <c r="B2" s="1313"/>
      <c r="C2" s="1313"/>
      <c r="D2" s="1313"/>
      <c r="E2" s="1313"/>
      <c r="F2" s="1313"/>
      <c r="G2" s="1313"/>
      <c r="H2" s="1314"/>
    </row>
    <row r="3" spans="1:8" s="677" customFormat="1">
      <c r="A3" s="1360" t="s">
        <v>620</v>
      </c>
      <c r="B3" s="1361"/>
      <c r="C3" s="1361"/>
      <c r="D3" s="1361"/>
      <c r="E3" s="1361"/>
      <c r="F3" s="1361"/>
      <c r="G3" s="1361"/>
      <c r="H3" s="1362"/>
    </row>
    <row r="4" spans="1:8" s="677" customFormat="1" ht="11.25" customHeight="1">
      <c r="A4" s="1360" t="s">
        <v>744</v>
      </c>
      <c r="B4" s="1361"/>
      <c r="C4" s="1361"/>
      <c r="D4" s="1361"/>
      <c r="E4" s="1361"/>
      <c r="F4" s="1361"/>
      <c r="G4" s="1361"/>
      <c r="H4" s="1362"/>
    </row>
    <row r="5" spans="1:8" s="677" customFormat="1" ht="11.25" customHeight="1">
      <c r="A5" s="1360" t="str">
        <f>'ETCA-I-03'!A4:D4</f>
        <v>Del 01 de Enero al 31 de Marzo de 2019</v>
      </c>
      <c r="B5" s="1361"/>
      <c r="C5" s="1361"/>
      <c r="D5" s="1361"/>
      <c r="E5" s="1361"/>
      <c r="F5" s="1361"/>
      <c r="G5" s="1361"/>
      <c r="H5" s="1362"/>
    </row>
    <row r="6" spans="1:8" s="677" customFormat="1" ht="12.75" customHeight="1" thickBot="1">
      <c r="A6" s="1363" t="s">
        <v>87</v>
      </c>
      <c r="B6" s="1364"/>
      <c r="C6" s="1364"/>
      <c r="D6" s="1364"/>
      <c r="E6" s="1364"/>
      <c r="F6" s="1364"/>
      <c r="G6" s="1364"/>
      <c r="H6" s="1365"/>
    </row>
    <row r="7" spans="1:8" s="677" customFormat="1" ht="15.75" thickBot="1">
      <c r="A7" s="1366" t="s">
        <v>88</v>
      </c>
      <c r="B7" s="1367"/>
      <c r="C7" s="1333" t="s">
        <v>622</v>
      </c>
      <c r="D7" s="1334"/>
      <c r="E7" s="1334"/>
      <c r="F7" s="1334"/>
      <c r="G7" s="1335"/>
      <c r="H7" s="1331" t="s">
        <v>623</v>
      </c>
    </row>
    <row r="8" spans="1:8" s="677" customFormat="1" ht="26.25" thickBot="1">
      <c r="A8" s="1363"/>
      <c r="B8" s="1368"/>
      <c r="C8" s="790" t="s">
        <v>624</v>
      </c>
      <c r="D8" s="790" t="s">
        <v>625</v>
      </c>
      <c r="E8" s="790" t="s">
        <v>626</v>
      </c>
      <c r="F8" s="790" t="s">
        <v>475</v>
      </c>
      <c r="G8" s="790" t="s">
        <v>724</v>
      </c>
      <c r="H8" s="1332"/>
    </row>
    <row r="9" spans="1:8">
      <c r="A9" s="1354"/>
      <c r="B9" s="1355"/>
      <c r="C9" s="774"/>
      <c r="D9" s="774"/>
      <c r="E9" s="774"/>
      <c r="F9" s="774"/>
      <c r="G9" s="774"/>
      <c r="H9" s="774"/>
    </row>
    <row r="10" spans="1:8" ht="16.5" customHeight="1">
      <c r="A10" s="1356" t="s">
        <v>776</v>
      </c>
      <c r="B10" s="1357"/>
      <c r="C10" s="698">
        <f t="shared" ref="C10:H10" si="0">+C11+C21+C30+C41</f>
        <v>88528385</v>
      </c>
      <c r="D10" s="698">
        <f t="shared" si="0"/>
        <v>0</v>
      </c>
      <c r="E10" s="698">
        <f t="shared" si="0"/>
        <v>88528385</v>
      </c>
      <c r="F10" s="698">
        <f t="shared" si="0"/>
        <v>24570045</v>
      </c>
      <c r="G10" s="698">
        <f t="shared" si="0"/>
        <v>19395689</v>
      </c>
      <c r="H10" s="698">
        <f t="shared" si="0"/>
        <v>63958340</v>
      </c>
    </row>
    <row r="11" spans="1:8">
      <c r="A11" s="1358" t="s">
        <v>777</v>
      </c>
      <c r="B11" s="1359"/>
      <c r="C11" s="726">
        <f t="shared" ref="C11:H11" si="1">SUM(C12:C19)</f>
        <v>0</v>
      </c>
      <c r="D11" s="726">
        <f t="shared" si="1"/>
        <v>0</v>
      </c>
      <c r="E11" s="726">
        <f t="shared" si="1"/>
        <v>0</v>
      </c>
      <c r="F11" s="726">
        <f t="shared" si="1"/>
        <v>0</v>
      </c>
      <c r="G11" s="726">
        <f t="shared" si="1"/>
        <v>0</v>
      </c>
      <c r="H11" s="726">
        <f t="shared" si="1"/>
        <v>0</v>
      </c>
    </row>
    <row r="12" spans="1:8">
      <c r="A12" s="727"/>
      <c r="B12" s="728" t="s">
        <v>778</v>
      </c>
      <c r="C12" s="729"/>
      <c r="D12" s="729"/>
      <c r="E12" s="726">
        <f>C12+D12</f>
        <v>0</v>
      </c>
      <c r="F12" s="729"/>
      <c r="G12" s="729"/>
      <c r="H12" s="726">
        <f>+E12-F12</f>
        <v>0</v>
      </c>
    </row>
    <row r="13" spans="1:8">
      <c r="A13" s="727"/>
      <c r="B13" s="728" t="s">
        <v>779</v>
      </c>
      <c r="C13" s="729"/>
      <c r="D13" s="729"/>
      <c r="E13" s="726">
        <f t="shared" ref="E13:E19" si="2">C13+D13</f>
        <v>0</v>
      </c>
      <c r="F13" s="729"/>
      <c r="G13" s="729"/>
      <c r="H13" s="726">
        <f t="shared" ref="H13:H28" si="3">+E13-F13</f>
        <v>0</v>
      </c>
    </row>
    <row r="14" spans="1:8">
      <c r="A14" s="727"/>
      <c r="B14" s="728" t="s">
        <v>780</v>
      </c>
      <c r="C14" s="729"/>
      <c r="D14" s="729"/>
      <c r="E14" s="726">
        <f t="shared" si="2"/>
        <v>0</v>
      </c>
      <c r="F14" s="729"/>
      <c r="G14" s="729"/>
      <c r="H14" s="726">
        <f t="shared" si="3"/>
        <v>0</v>
      </c>
    </row>
    <row r="15" spans="1:8">
      <c r="A15" s="727"/>
      <c r="B15" s="728" t="s">
        <v>781</v>
      </c>
      <c r="C15" s="729"/>
      <c r="D15" s="729"/>
      <c r="E15" s="726">
        <f t="shared" si="2"/>
        <v>0</v>
      </c>
      <c r="F15" s="729"/>
      <c r="G15" s="729"/>
      <c r="H15" s="726">
        <f t="shared" si="3"/>
        <v>0</v>
      </c>
    </row>
    <row r="16" spans="1:8">
      <c r="A16" s="727"/>
      <c r="B16" s="728" t="s">
        <v>782</v>
      </c>
      <c r="C16" s="729"/>
      <c r="D16" s="729"/>
      <c r="E16" s="726">
        <f t="shared" si="2"/>
        <v>0</v>
      </c>
      <c r="F16" s="729"/>
      <c r="G16" s="729"/>
      <c r="H16" s="726">
        <f t="shared" si="3"/>
        <v>0</v>
      </c>
    </row>
    <row r="17" spans="1:8">
      <c r="A17" s="727"/>
      <c r="B17" s="728" t="s">
        <v>783</v>
      </c>
      <c r="C17" s="729"/>
      <c r="D17" s="729"/>
      <c r="E17" s="726">
        <f t="shared" si="2"/>
        <v>0</v>
      </c>
      <c r="F17" s="729"/>
      <c r="G17" s="729"/>
      <c r="H17" s="726">
        <f t="shared" si="3"/>
        <v>0</v>
      </c>
    </row>
    <row r="18" spans="1:8">
      <c r="A18" s="727"/>
      <c r="B18" s="728" t="s">
        <v>784</v>
      </c>
      <c r="C18" s="729"/>
      <c r="D18" s="729"/>
      <c r="E18" s="726">
        <f t="shared" si="2"/>
        <v>0</v>
      </c>
      <c r="F18" s="729"/>
      <c r="G18" s="729"/>
      <c r="H18" s="726">
        <f t="shared" si="3"/>
        <v>0</v>
      </c>
    </row>
    <row r="19" spans="1:8">
      <c r="A19" s="727"/>
      <c r="B19" s="728" t="s">
        <v>785</v>
      </c>
      <c r="C19" s="729"/>
      <c r="D19" s="729"/>
      <c r="E19" s="726">
        <f t="shared" si="2"/>
        <v>0</v>
      </c>
      <c r="F19" s="729"/>
      <c r="G19" s="729"/>
      <c r="H19" s="726">
        <f t="shared" si="3"/>
        <v>0</v>
      </c>
    </row>
    <row r="20" spans="1:8">
      <c r="A20" s="730"/>
      <c r="B20" s="731"/>
      <c r="C20" s="732"/>
      <c r="D20" s="732"/>
      <c r="E20" s="732"/>
      <c r="F20" s="732"/>
      <c r="G20" s="732"/>
      <c r="H20" s="733" t="s">
        <v>255</v>
      </c>
    </row>
    <row r="21" spans="1:8">
      <c r="A21" s="1358" t="s">
        <v>786</v>
      </c>
      <c r="B21" s="1359"/>
      <c r="C21" s="726">
        <f t="shared" ref="C21:H21" si="4">SUM(C22:C28)</f>
        <v>88528385</v>
      </c>
      <c r="D21" s="726">
        <f t="shared" si="4"/>
        <v>0</v>
      </c>
      <c r="E21" s="726">
        <f t="shared" si="4"/>
        <v>88528385</v>
      </c>
      <c r="F21" s="726">
        <f t="shared" si="4"/>
        <v>24570045</v>
      </c>
      <c r="G21" s="726">
        <f t="shared" si="4"/>
        <v>19395689</v>
      </c>
      <c r="H21" s="726">
        <f t="shared" si="4"/>
        <v>63958340</v>
      </c>
    </row>
    <row r="22" spans="1:8">
      <c r="A22" s="727"/>
      <c r="B22" s="728" t="s">
        <v>787</v>
      </c>
      <c r="C22" s="729"/>
      <c r="D22" s="729"/>
      <c r="E22" s="726">
        <f t="shared" ref="E22:E28" si="5">C22+D22</f>
        <v>0</v>
      </c>
      <c r="F22" s="729"/>
      <c r="G22" s="729"/>
      <c r="H22" s="726">
        <f t="shared" si="3"/>
        <v>0</v>
      </c>
    </row>
    <row r="23" spans="1:8">
      <c r="A23" s="727"/>
      <c r="B23" s="728" t="s">
        <v>788</v>
      </c>
      <c r="C23" s="729"/>
      <c r="D23" s="729"/>
      <c r="E23" s="726">
        <f t="shared" si="5"/>
        <v>0</v>
      </c>
      <c r="F23" s="729"/>
      <c r="G23" s="729"/>
      <c r="H23" s="726">
        <f t="shared" si="3"/>
        <v>0</v>
      </c>
    </row>
    <row r="24" spans="1:8">
      <c r="A24" s="727"/>
      <c r="B24" s="728" t="s">
        <v>789</v>
      </c>
      <c r="C24" s="729"/>
      <c r="D24" s="729"/>
      <c r="E24" s="726">
        <f t="shared" si="5"/>
        <v>0</v>
      </c>
      <c r="F24" s="729"/>
      <c r="G24" s="729"/>
      <c r="H24" s="726">
        <f t="shared" si="3"/>
        <v>0</v>
      </c>
    </row>
    <row r="25" spans="1:8">
      <c r="A25" s="727"/>
      <c r="B25" s="728" t="s">
        <v>790</v>
      </c>
      <c r="C25" s="729"/>
      <c r="D25" s="729"/>
      <c r="E25" s="726">
        <f t="shared" si="5"/>
        <v>0</v>
      </c>
      <c r="F25" s="729"/>
      <c r="G25" s="729"/>
      <c r="H25" s="726">
        <f t="shared" si="3"/>
        <v>0</v>
      </c>
    </row>
    <row r="26" spans="1:8">
      <c r="A26" s="727"/>
      <c r="B26" s="728" t="s">
        <v>791</v>
      </c>
      <c r="C26" s="729">
        <f>+'ETCA-II-13'!C134</f>
        <v>88528385</v>
      </c>
      <c r="D26" s="729">
        <f>+'ETCA-II-13'!D134</f>
        <v>0</v>
      </c>
      <c r="E26" s="726">
        <f>C26+D26</f>
        <v>88528385</v>
      </c>
      <c r="F26" s="729">
        <f>+'ETCA-II-13'!F134</f>
        <v>24570045</v>
      </c>
      <c r="G26" s="729">
        <f>+'ETCA-II-13'!G134</f>
        <v>19395689</v>
      </c>
      <c r="H26" s="726">
        <f>+E26-F26</f>
        <v>63958340</v>
      </c>
    </row>
    <row r="27" spans="1:8">
      <c r="A27" s="727"/>
      <c r="B27" s="728" t="s">
        <v>792</v>
      </c>
      <c r="C27" s="729"/>
      <c r="D27" s="729"/>
      <c r="E27" s="726">
        <f t="shared" si="5"/>
        <v>0</v>
      </c>
      <c r="F27" s="729"/>
      <c r="G27" s="729"/>
      <c r="H27" s="726">
        <f t="shared" si="3"/>
        <v>0</v>
      </c>
    </row>
    <row r="28" spans="1:8">
      <c r="A28" s="727"/>
      <c r="B28" s="728" t="s">
        <v>793</v>
      </c>
      <c r="C28" s="729"/>
      <c r="D28" s="729"/>
      <c r="E28" s="726">
        <f t="shared" si="5"/>
        <v>0</v>
      </c>
      <c r="F28" s="729"/>
      <c r="G28" s="729"/>
      <c r="H28" s="726">
        <f t="shared" si="3"/>
        <v>0</v>
      </c>
    </row>
    <row r="29" spans="1:8">
      <c r="A29" s="730"/>
      <c r="B29" s="731"/>
      <c r="C29" s="734"/>
      <c r="D29" s="734"/>
      <c r="E29" s="734"/>
      <c r="F29" s="734"/>
      <c r="G29" s="734"/>
      <c r="H29" s="734"/>
    </row>
    <row r="30" spans="1:8">
      <c r="A30" s="1358" t="s">
        <v>794</v>
      </c>
      <c r="B30" s="1359"/>
      <c r="C30" s="726">
        <f t="shared" ref="C30:H30" si="6">SUM(C31:C39)</f>
        <v>0</v>
      </c>
      <c r="D30" s="726">
        <f t="shared" si="6"/>
        <v>0</v>
      </c>
      <c r="E30" s="726">
        <f t="shared" si="6"/>
        <v>0</v>
      </c>
      <c r="F30" s="726">
        <f t="shared" si="6"/>
        <v>0</v>
      </c>
      <c r="G30" s="726">
        <f t="shared" si="6"/>
        <v>0</v>
      </c>
      <c r="H30" s="726">
        <f t="shared" si="6"/>
        <v>0</v>
      </c>
    </row>
    <row r="31" spans="1:8">
      <c r="A31" s="727"/>
      <c r="B31" s="728" t="s">
        <v>795</v>
      </c>
      <c r="C31" s="729"/>
      <c r="D31" s="729"/>
      <c r="E31" s="726">
        <f t="shared" ref="E31:E39" si="7">C31+D31</f>
        <v>0</v>
      </c>
      <c r="F31" s="729"/>
      <c r="G31" s="729"/>
      <c r="H31" s="726">
        <f t="shared" ref="H31:H39" si="8">+E31-F31</f>
        <v>0</v>
      </c>
    </row>
    <row r="32" spans="1:8">
      <c r="A32" s="727"/>
      <c r="B32" s="728" t="s">
        <v>796</v>
      </c>
      <c r="C32" s="729"/>
      <c r="D32" s="729"/>
      <c r="E32" s="726">
        <f t="shared" si="7"/>
        <v>0</v>
      </c>
      <c r="F32" s="729"/>
      <c r="G32" s="729"/>
      <c r="H32" s="726">
        <f t="shared" si="8"/>
        <v>0</v>
      </c>
    </row>
    <row r="33" spans="1:8">
      <c r="A33" s="727"/>
      <c r="B33" s="728" t="s">
        <v>797</v>
      </c>
      <c r="C33" s="729"/>
      <c r="D33" s="729"/>
      <c r="E33" s="726">
        <f t="shared" si="7"/>
        <v>0</v>
      </c>
      <c r="F33" s="729"/>
      <c r="G33" s="729"/>
      <c r="H33" s="726">
        <f t="shared" si="8"/>
        <v>0</v>
      </c>
    </row>
    <row r="34" spans="1:8" ht="15.75" thickBot="1">
      <c r="A34" s="735"/>
      <c r="B34" s="736" t="s">
        <v>798</v>
      </c>
      <c r="C34" s="737"/>
      <c r="D34" s="737"/>
      <c r="E34" s="738">
        <f t="shared" si="7"/>
        <v>0</v>
      </c>
      <c r="F34" s="737"/>
      <c r="G34" s="737"/>
      <c r="H34" s="738">
        <f t="shared" si="8"/>
        <v>0</v>
      </c>
    </row>
    <row r="35" spans="1:8">
      <c r="A35" s="727"/>
      <c r="B35" s="728" t="s">
        <v>799</v>
      </c>
      <c r="C35" s="729"/>
      <c r="D35" s="729"/>
      <c r="E35" s="726">
        <f t="shared" si="7"/>
        <v>0</v>
      </c>
      <c r="F35" s="729"/>
      <c r="G35" s="729"/>
      <c r="H35" s="726">
        <f t="shared" si="8"/>
        <v>0</v>
      </c>
    </row>
    <row r="36" spans="1:8">
      <c r="A36" s="727"/>
      <c r="B36" s="728" t="s">
        <v>800</v>
      </c>
      <c r="C36" s="729"/>
      <c r="D36" s="729"/>
      <c r="E36" s="726">
        <f t="shared" si="7"/>
        <v>0</v>
      </c>
      <c r="F36" s="729"/>
      <c r="G36" s="729"/>
      <c r="H36" s="726">
        <f t="shared" si="8"/>
        <v>0</v>
      </c>
    </row>
    <row r="37" spans="1:8">
      <c r="A37" s="727"/>
      <c r="B37" s="728" t="s">
        <v>801</v>
      </c>
      <c r="C37" s="729"/>
      <c r="D37" s="729"/>
      <c r="E37" s="726">
        <f t="shared" si="7"/>
        <v>0</v>
      </c>
      <c r="F37" s="729"/>
      <c r="G37" s="729"/>
      <c r="H37" s="726">
        <f t="shared" si="8"/>
        <v>0</v>
      </c>
    </row>
    <row r="38" spans="1:8">
      <c r="A38" s="727"/>
      <c r="B38" s="728" t="s">
        <v>802</v>
      </c>
      <c r="C38" s="729"/>
      <c r="D38" s="729"/>
      <c r="E38" s="726">
        <f t="shared" si="7"/>
        <v>0</v>
      </c>
      <c r="F38" s="729"/>
      <c r="G38" s="729"/>
      <c r="H38" s="726">
        <f t="shared" si="8"/>
        <v>0</v>
      </c>
    </row>
    <row r="39" spans="1:8">
      <c r="A39" s="727"/>
      <c r="B39" s="728" t="s">
        <v>803</v>
      </c>
      <c r="C39" s="729"/>
      <c r="D39" s="729"/>
      <c r="E39" s="726">
        <f t="shared" si="7"/>
        <v>0</v>
      </c>
      <c r="F39" s="729"/>
      <c r="G39" s="729"/>
      <c r="H39" s="726">
        <f t="shared" si="8"/>
        <v>0</v>
      </c>
    </row>
    <row r="40" spans="1:8">
      <c r="A40" s="727"/>
      <c r="B40" s="728"/>
      <c r="C40" s="729"/>
      <c r="D40" s="729"/>
      <c r="E40" s="726"/>
      <c r="F40" s="729"/>
      <c r="G40" s="729"/>
      <c r="H40" s="726"/>
    </row>
    <row r="41" spans="1:8">
      <c r="A41" s="727" t="s">
        <v>804</v>
      </c>
      <c r="B41" s="728"/>
      <c r="C41" s="733">
        <f t="shared" ref="C41:H41" si="9">SUM(C42:C45)</f>
        <v>0</v>
      </c>
      <c r="D41" s="733">
        <f t="shared" si="9"/>
        <v>0</v>
      </c>
      <c r="E41" s="733">
        <f t="shared" si="9"/>
        <v>0</v>
      </c>
      <c r="F41" s="733">
        <f t="shared" si="9"/>
        <v>0</v>
      </c>
      <c r="G41" s="733">
        <f t="shared" si="9"/>
        <v>0</v>
      </c>
      <c r="H41" s="733">
        <f t="shared" si="9"/>
        <v>0</v>
      </c>
    </row>
    <row r="42" spans="1:8">
      <c r="A42" s="727"/>
      <c r="B42" s="728" t="s">
        <v>805</v>
      </c>
      <c r="C42" s="729"/>
      <c r="D42" s="729"/>
      <c r="E42" s="726">
        <f>C42+D42</f>
        <v>0</v>
      </c>
      <c r="F42" s="729"/>
      <c r="G42" s="729"/>
      <c r="H42" s="726">
        <f>+E42-F42</f>
        <v>0</v>
      </c>
    </row>
    <row r="43" spans="1:8">
      <c r="A43" s="727"/>
      <c r="B43" s="728" t="s">
        <v>806</v>
      </c>
      <c r="C43" s="729"/>
      <c r="D43" s="729"/>
      <c r="E43" s="726">
        <f>C43+D43</f>
        <v>0</v>
      </c>
      <c r="F43" s="729"/>
      <c r="G43" s="729"/>
      <c r="H43" s="726">
        <f>+E43-F43</f>
        <v>0</v>
      </c>
    </row>
    <row r="44" spans="1:8">
      <c r="A44" s="727"/>
      <c r="B44" s="728" t="s">
        <v>807</v>
      </c>
      <c r="C44" s="729"/>
      <c r="D44" s="729"/>
      <c r="E44" s="726">
        <f>C44+D44</f>
        <v>0</v>
      </c>
      <c r="F44" s="729"/>
      <c r="G44" s="729"/>
      <c r="H44" s="726">
        <f>+E44-F44</f>
        <v>0</v>
      </c>
    </row>
    <row r="45" spans="1:8">
      <c r="A45" s="727"/>
      <c r="B45" s="728" t="s">
        <v>808</v>
      </c>
      <c r="C45" s="729"/>
      <c r="D45" s="729"/>
      <c r="E45" s="726">
        <f>C45+D45</f>
        <v>0</v>
      </c>
      <c r="F45" s="729"/>
      <c r="G45" s="729"/>
      <c r="H45" s="726">
        <f>+E45-F45</f>
        <v>0</v>
      </c>
    </row>
    <row r="46" spans="1:8">
      <c r="A46" s="727"/>
      <c r="B46" s="728"/>
      <c r="C46" s="729"/>
      <c r="D46" s="729"/>
      <c r="E46" s="726"/>
      <c r="F46" s="729"/>
      <c r="G46" s="729"/>
      <c r="H46" s="726"/>
    </row>
    <row r="47" spans="1:8">
      <c r="A47" s="727" t="s">
        <v>809</v>
      </c>
      <c r="B47" s="728"/>
      <c r="C47" s="733">
        <f t="shared" ref="C47:H47" si="10">+C48+C58+C66+C77</f>
        <v>0</v>
      </c>
      <c r="D47" s="733">
        <f t="shared" si="10"/>
        <v>0</v>
      </c>
      <c r="E47" s="733">
        <f t="shared" si="10"/>
        <v>0</v>
      </c>
      <c r="F47" s="733">
        <f t="shared" si="10"/>
        <v>0</v>
      </c>
      <c r="G47" s="733">
        <f t="shared" si="10"/>
        <v>0</v>
      </c>
      <c r="H47" s="733">
        <f t="shared" si="10"/>
        <v>0</v>
      </c>
    </row>
    <row r="48" spans="1:8">
      <c r="A48" s="727" t="s">
        <v>777</v>
      </c>
      <c r="B48" s="728"/>
      <c r="C48" s="733">
        <f t="shared" ref="C48:H48" si="11">SUM(C49:C56)</f>
        <v>0</v>
      </c>
      <c r="D48" s="733">
        <f t="shared" si="11"/>
        <v>0</v>
      </c>
      <c r="E48" s="733">
        <f t="shared" si="11"/>
        <v>0</v>
      </c>
      <c r="F48" s="733">
        <f t="shared" si="11"/>
        <v>0</v>
      </c>
      <c r="G48" s="733">
        <f t="shared" si="11"/>
        <v>0</v>
      </c>
      <c r="H48" s="733">
        <f t="shared" si="11"/>
        <v>0</v>
      </c>
    </row>
    <row r="49" spans="1:8">
      <c r="A49" s="727"/>
      <c r="B49" s="728" t="s">
        <v>778</v>
      </c>
      <c r="C49" s="729"/>
      <c r="D49" s="729"/>
      <c r="E49" s="726">
        <f t="shared" ref="E49:E56" si="12">C49+D49</f>
        <v>0</v>
      </c>
      <c r="F49" s="729"/>
      <c r="G49" s="729"/>
      <c r="H49" s="726">
        <f t="shared" ref="H49:H56" si="13">+E49-F49</f>
        <v>0</v>
      </c>
    </row>
    <row r="50" spans="1:8">
      <c r="A50" s="727"/>
      <c r="B50" s="728" t="s">
        <v>779</v>
      </c>
      <c r="C50" s="729"/>
      <c r="D50" s="729"/>
      <c r="E50" s="726">
        <f t="shared" si="12"/>
        <v>0</v>
      </c>
      <c r="F50" s="729"/>
      <c r="G50" s="729"/>
      <c r="H50" s="726">
        <f t="shared" si="13"/>
        <v>0</v>
      </c>
    </row>
    <row r="51" spans="1:8">
      <c r="A51" s="727"/>
      <c r="B51" s="728" t="s">
        <v>780</v>
      </c>
      <c r="C51" s="729"/>
      <c r="D51" s="729"/>
      <c r="E51" s="726">
        <f t="shared" si="12"/>
        <v>0</v>
      </c>
      <c r="F51" s="729"/>
      <c r="G51" s="729"/>
      <c r="H51" s="726">
        <f t="shared" si="13"/>
        <v>0</v>
      </c>
    </row>
    <row r="52" spans="1:8">
      <c r="A52" s="727"/>
      <c r="B52" s="728" t="s">
        <v>781</v>
      </c>
      <c r="C52" s="729"/>
      <c r="D52" s="729"/>
      <c r="E52" s="726">
        <f t="shared" si="12"/>
        <v>0</v>
      </c>
      <c r="F52" s="729"/>
      <c r="G52" s="729"/>
      <c r="H52" s="726">
        <f t="shared" si="13"/>
        <v>0</v>
      </c>
    </row>
    <row r="53" spans="1:8">
      <c r="A53" s="727"/>
      <c r="B53" s="728" t="s">
        <v>782</v>
      </c>
      <c r="C53" s="729"/>
      <c r="D53" s="729"/>
      <c r="E53" s="726">
        <f t="shared" si="12"/>
        <v>0</v>
      </c>
      <c r="F53" s="729"/>
      <c r="G53" s="729"/>
      <c r="H53" s="726">
        <f t="shared" si="13"/>
        <v>0</v>
      </c>
    </row>
    <row r="54" spans="1:8">
      <c r="A54" s="727"/>
      <c r="B54" s="728" t="s">
        <v>783</v>
      </c>
      <c r="C54" s="729"/>
      <c r="D54" s="729"/>
      <c r="E54" s="726">
        <f t="shared" si="12"/>
        <v>0</v>
      </c>
      <c r="F54" s="729"/>
      <c r="G54" s="729"/>
      <c r="H54" s="726">
        <f t="shared" si="13"/>
        <v>0</v>
      </c>
    </row>
    <row r="55" spans="1:8">
      <c r="A55" s="727"/>
      <c r="B55" s="728" t="s">
        <v>784</v>
      </c>
      <c r="C55" s="729"/>
      <c r="D55" s="729"/>
      <c r="E55" s="726">
        <f t="shared" si="12"/>
        <v>0</v>
      </c>
      <c r="F55" s="729"/>
      <c r="G55" s="729"/>
      <c r="H55" s="726">
        <f t="shared" si="13"/>
        <v>0</v>
      </c>
    </row>
    <row r="56" spans="1:8">
      <c r="A56" s="727"/>
      <c r="B56" s="728" t="s">
        <v>785</v>
      </c>
      <c r="C56" s="729"/>
      <c r="D56" s="729"/>
      <c r="E56" s="726">
        <f t="shared" si="12"/>
        <v>0</v>
      </c>
      <c r="F56" s="729"/>
      <c r="G56" s="729"/>
      <c r="H56" s="726">
        <f t="shared" si="13"/>
        <v>0</v>
      </c>
    </row>
    <row r="57" spans="1:8">
      <c r="A57" s="727"/>
      <c r="B57" s="728"/>
      <c r="C57" s="729"/>
      <c r="D57" s="729"/>
      <c r="E57" s="726"/>
      <c r="F57" s="729"/>
      <c r="G57" s="729"/>
      <c r="H57" s="726"/>
    </row>
    <row r="58" spans="1:8">
      <c r="A58" s="727" t="s">
        <v>786</v>
      </c>
      <c r="B58" s="728"/>
      <c r="C58" s="733">
        <f t="shared" ref="C58:H58" si="14">SUM(C59:C65)</f>
        <v>0</v>
      </c>
      <c r="D58" s="733">
        <f t="shared" si="14"/>
        <v>0</v>
      </c>
      <c r="E58" s="733">
        <f t="shared" si="14"/>
        <v>0</v>
      </c>
      <c r="F58" s="733">
        <f t="shared" si="14"/>
        <v>0</v>
      </c>
      <c r="G58" s="733">
        <f t="shared" si="14"/>
        <v>0</v>
      </c>
      <c r="H58" s="733">
        <f t="shared" si="14"/>
        <v>0</v>
      </c>
    </row>
    <row r="59" spans="1:8">
      <c r="A59" s="727"/>
      <c r="B59" s="728" t="s">
        <v>787</v>
      </c>
      <c r="C59" s="729"/>
      <c r="D59" s="729"/>
      <c r="E59" s="726">
        <f t="shared" ref="E59:E65" si="15">C59+D59</f>
        <v>0</v>
      </c>
      <c r="F59" s="729"/>
      <c r="G59" s="729"/>
      <c r="H59" s="726">
        <f t="shared" ref="H59:H65" si="16">+E59-F59</f>
        <v>0</v>
      </c>
    </row>
    <row r="60" spans="1:8">
      <c r="A60" s="727"/>
      <c r="B60" s="728" t="s">
        <v>788</v>
      </c>
      <c r="C60" s="729"/>
      <c r="D60" s="729"/>
      <c r="E60" s="726">
        <f t="shared" si="15"/>
        <v>0</v>
      </c>
      <c r="F60" s="729"/>
      <c r="G60" s="729"/>
      <c r="H60" s="726">
        <f t="shared" si="16"/>
        <v>0</v>
      </c>
    </row>
    <row r="61" spans="1:8">
      <c r="A61" s="727"/>
      <c r="B61" s="728" t="s">
        <v>789</v>
      </c>
      <c r="C61" s="729"/>
      <c r="D61" s="729"/>
      <c r="E61" s="726">
        <f t="shared" si="15"/>
        <v>0</v>
      </c>
      <c r="F61" s="729"/>
      <c r="G61" s="729"/>
      <c r="H61" s="726">
        <f t="shared" si="16"/>
        <v>0</v>
      </c>
    </row>
    <row r="62" spans="1:8">
      <c r="A62" s="727"/>
      <c r="B62" s="728" t="s">
        <v>790</v>
      </c>
      <c r="C62" s="729"/>
      <c r="D62" s="729"/>
      <c r="E62" s="726">
        <f t="shared" si="15"/>
        <v>0</v>
      </c>
      <c r="F62" s="729"/>
      <c r="G62" s="729"/>
      <c r="H62" s="726">
        <f t="shared" si="16"/>
        <v>0</v>
      </c>
    </row>
    <row r="63" spans="1:8">
      <c r="A63" s="727"/>
      <c r="B63" s="728" t="s">
        <v>791</v>
      </c>
      <c r="C63" s="729"/>
      <c r="D63" s="729"/>
      <c r="E63" s="726">
        <f t="shared" si="15"/>
        <v>0</v>
      </c>
      <c r="F63" s="729"/>
      <c r="G63" s="729"/>
      <c r="H63" s="726">
        <f t="shared" si="16"/>
        <v>0</v>
      </c>
    </row>
    <row r="64" spans="1:8">
      <c r="A64" s="727"/>
      <c r="B64" s="728" t="s">
        <v>792</v>
      </c>
      <c r="C64" s="729"/>
      <c r="D64" s="729"/>
      <c r="E64" s="726">
        <f t="shared" si="15"/>
        <v>0</v>
      </c>
      <c r="F64" s="729"/>
      <c r="G64" s="729"/>
      <c r="H64" s="726">
        <f t="shared" si="16"/>
        <v>0</v>
      </c>
    </row>
    <row r="65" spans="1:8" ht="15.75" thickBot="1">
      <c r="A65" s="735"/>
      <c r="B65" s="736" t="s">
        <v>793</v>
      </c>
      <c r="C65" s="737"/>
      <c r="D65" s="737"/>
      <c r="E65" s="738">
        <f t="shared" si="15"/>
        <v>0</v>
      </c>
      <c r="F65" s="737"/>
      <c r="G65" s="737"/>
      <c r="H65" s="738">
        <f t="shared" si="16"/>
        <v>0</v>
      </c>
    </row>
    <row r="66" spans="1:8">
      <c r="A66" s="727" t="s">
        <v>794</v>
      </c>
      <c r="B66" s="728"/>
      <c r="C66" s="733">
        <f t="shared" ref="C66:H66" si="17">SUM(C67:C75)</f>
        <v>0</v>
      </c>
      <c r="D66" s="733">
        <f t="shared" si="17"/>
        <v>0</v>
      </c>
      <c r="E66" s="733">
        <f t="shared" si="17"/>
        <v>0</v>
      </c>
      <c r="F66" s="733">
        <f t="shared" si="17"/>
        <v>0</v>
      </c>
      <c r="G66" s="733">
        <f t="shared" si="17"/>
        <v>0</v>
      </c>
      <c r="H66" s="733">
        <f t="shared" si="17"/>
        <v>0</v>
      </c>
    </row>
    <row r="67" spans="1:8">
      <c r="A67" s="727"/>
      <c r="B67" s="728" t="s">
        <v>795</v>
      </c>
      <c r="C67" s="729"/>
      <c r="D67" s="729"/>
      <c r="E67" s="726">
        <f t="shared" ref="E67:E75" si="18">C67+D67</f>
        <v>0</v>
      </c>
      <c r="F67" s="729"/>
      <c r="G67" s="729"/>
      <c r="H67" s="726">
        <f t="shared" ref="H67:H75" si="19">+E67-F67</f>
        <v>0</v>
      </c>
    </row>
    <row r="68" spans="1:8">
      <c r="A68" s="727"/>
      <c r="B68" s="728" t="s">
        <v>796</v>
      </c>
      <c r="C68" s="729"/>
      <c r="D68" s="729"/>
      <c r="E68" s="726"/>
      <c r="F68" s="729"/>
      <c r="G68" s="729"/>
      <c r="H68" s="726">
        <f t="shared" si="19"/>
        <v>0</v>
      </c>
    </row>
    <row r="69" spans="1:8">
      <c r="A69" s="727"/>
      <c r="B69" s="728" t="s">
        <v>797</v>
      </c>
      <c r="C69" s="729"/>
      <c r="D69" s="729"/>
      <c r="E69" s="726">
        <f t="shared" si="18"/>
        <v>0</v>
      </c>
      <c r="F69" s="729"/>
      <c r="G69" s="729"/>
      <c r="H69" s="726">
        <f t="shared" si="19"/>
        <v>0</v>
      </c>
    </row>
    <row r="70" spans="1:8">
      <c r="A70" s="727"/>
      <c r="B70" s="728" t="s">
        <v>798</v>
      </c>
      <c r="C70" s="729"/>
      <c r="D70" s="729"/>
      <c r="E70" s="726">
        <f t="shared" si="18"/>
        <v>0</v>
      </c>
      <c r="F70" s="729"/>
      <c r="G70" s="729"/>
      <c r="H70" s="726">
        <f t="shared" si="19"/>
        <v>0</v>
      </c>
    </row>
    <row r="71" spans="1:8">
      <c r="A71" s="727"/>
      <c r="B71" s="728" t="s">
        <v>799</v>
      </c>
      <c r="C71" s="729"/>
      <c r="D71" s="729"/>
      <c r="E71" s="726">
        <f t="shared" si="18"/>
        <v>0</v>
      </c>
      <c r="F71" s="729"/>
      <c r="G71" s="729"/>
      <c r="H71" s="726">
        <f t="shared" si="19"/>
        <v>0</v>
      </c>
    </row>
    <row r="72" spans="1:8">
      <c r="A72" s="727"/>
      <c r="B72" s="728" t="s">
        <v>800</v>
      </c>
      <c r="C72" s="729"/>
      <c r="D72" s="729"/>
      <c r="E72" s="726">
        <f t="shared" si="18"/>
        <v>0</v>
      </c>
      <c r="F72" s="729"/>
      <c r="G72" s="729"/>
      <c r="H72" s="726">
        <f t="shared" si="19"/>
        <v>0</v>
      </c>
    </row>
    <row r="73" spans="1:8">
      <c r="A73" s="727"/>
      <c r="B73" s="728" t="s">
        <v>801</v>
      </c>
      <c r="C73" s="729"/>
      <c r="D73" s="729"/>
      <c r="E73" s="726">
        <f t="shared" si="18"/>
        <v>0</v>
      </c>
      <c r="F73" s="729"/>
      <c r="G73" s="729"/>
      <c r="H73" s="726">
        <f t="shared" si="19"/>
        <v>0</v>
      </c>
    </row>
    <row r="74" spans="1:8">
      <c r="A74" s="727"/>
      <c r="B74" s="728" t="s">
        <v>802</v>
      </c>
      <c r="C74" s="729"/>
      <c r="D74" s="729"/>
      <c r="E74" s="726">
        <f t="shared" si="18"/>
        <v>0</v>
      </c>
      <c r="F74" s="729"/>
      <c r="G74" s="729"/>
      <c r="H74" s="726">
        <f t="shared" si="19"/>
        <v>0</v>
      </c>
    </row>
    <row r="75" spans="1:8">
      <c r="A75" s="727"/>
      <c r="B75" s="728" t="s">
        <v>803</v>
      </c>
      <c r="C75" s="729"/>
      <c r="D75" s="729"/>
      <c r="E75" s="726">
        <f t="shared" si="18"/>
        <v>0</v>
      </c>
      <c r="F75" s="729"/>
      <c r="G75" s="729"/>
      <c r="H75" s="726">
        <f t="shared" si="19"/>
        <v>0</v>
      </c>
    </row>
    <row r="76" spans="1:8">
      <c r="A76" s="727"/>
      <c r="B76" s="728"/>
      <c r="C76" s="729"/>
      <c r="D76" s="729"/>
      <c r="E76" s="726"/>
      <c r="F76" s="729"/>
      <c r="G76" s="729"/>
      <c r="H76" s="726"/>
    </row>
    <row r="77" spans="1:8">
      <c r="A77" s="727" t="s">
        <v>804</v>
      </c>
      <c r="B77" s="728"/>
      <c r="C77" s="733">
        <f t="shared" ref="C77:H77" si="20">SUM(C78:C81)</f>
        <v>0</v>
      </c>
      <c r="D77" s="733">
        <f t="shared" si="20"/>
        <v>0</v>
      </c>
      <c r="E77" s="733">
        <f t="shared" si="20"/>
        <v>0</v>
      </c>
      <c r="F77" s="733">
        <f t="shared" si="20"/>
        <v>0</v>
      </c>
      <c r="G77" s="733">
        <f t="shared" si="20"/>
        <v>0</v>
      </c>
      <c r="H77" s="733">
        <f t="shared" si="20"/>
        <v>0</v>
      </c>
    </row>
    <row r="78" spans="1:8">
      <c r="A78" s="727"/>
      <c r="B78" s="728" t="s">
        <v>805</v>
      </c>
      <c r="C78" s="729">
        <v>0</v>
      </c>
      <c r="D78" s="729"/>
      <c r="E78" s="726">
        <f>C78+D78</f>
        <v>0</v>
      </c>
      <c r="F78" s="729"/>
      <c r="G78" s="729"/>
      <c r="H78" s="726">
        <f>+E78-F78</f>
        <v>0</v>
      </c>
    </row>
    <row r="79" spans="1:8">
      <c r="A79" s="727"/>
      <c r="B79" s="728" t="s">
        <v>806</v>
      </c>
      <c r="C79" s="729">
        <v>0</v>
      </c>
      <c r="D79" s="729"/>
      <c r="E79" s="726">
        <f>C79+D79</f>
        <v>0</v>
      </c>
      <c r="F79" s="729"/>
      <c r="G79" s="729"/>
      <c r="H79" s="726">
        <f>+E79-F79</f>
        <v>0</v>
      </c>
    </row>
    <row r="80" spans="1:8">
      <c r="A80" s="727"/>
      <c r="B80" s="728" t="s">
        <v>807</v>
      </c>
      <c r="C80" s="729">
        <v>0</v>
      </c>
      <c r="D80" s="729"/>
      <c r="E80" s="726">
        <f>C80+D80</f>
        <v>0</v>
      </c>
      <c r="F80" s="729"/>
      <c r="G80" s="729"/>
      <c r="H80" s="726">
        <f>+E80-F80</f>
        <v>0</v>
      </c>
    </row>
    <row r="81" spans="1:9">
      <c r="A81" s="727"/>
      <c r="B81" s="728" t="s">
        <v>808</v>
      </c>
      <c r="C81" s="729"/>
      <c r="D81" s="729"/>
      <c r="E81" s="726">
        <f>C81+D81</f>
        <v>0</v>
      </c>
      <c r="F81" s="729"/>
      <c r="G81" s="729"/>
      <c r="H81" s="726">
        <f>+E81-F81</f>
        <v>0</v>
      </c>
    </row>
    <row r="82" spans="1:9">
      <c r="A82" s="727"/>
      <c r="B82" s="728"/>
      <c r="C82" s="729"/>
      <c r="D82" s="729"/>
      <c r="E82" s="726"/>
      <c r="F82" s="729"/>
      <c r="G82" s="729"/>
      <c r="H82" s="726"/>
    </row>
    <row r="83" spans="1:9" ht="15.75" thickBot="1">
      <c r="A83" s="735" t="s">
        <v>703</v>
      </c>
      <c r="B83" s="736"/>
      <c r="C83" s="750">
        <f t="shared" ref="C83:H83" si="21">+C10+C47</f>
        <v>88528385</v>
      </c>
      <c r="D83" s="750">
        <f t="shared" si="21"/>
        <v>0</v>
      </c>
      <c r="E83" s="750">
        <f t="shared" si="21"/>
        <v>88528385</v>
      </c>
      <c r="F83" s="750">
        <f t="shared" si="21"/>
        <v>24570045</v>
      </c>
      <c r="G83" s="750">
        <f t="shared" si="21"/>
        <v>19395689</v>
      </c>
      <c r="H83" s="750">
        <f t="shared" si="21"/>
        <v>63958340</v>
      </c>
      <c r="I83" s="518" t="str">
        <f>IF((C83-'ETCA-II-11'!B45)&gt;0.9,"ERROR!!!!! EL MONTO NO COINCIDE CON LO REPORTADO EN EL FORMATO ETCA-II-11 EN EL TOTAL DEL GASTO","")</f>
        <v/>
      </c>
    </row>
    <row r="84" spans="1:9" ht="33" customHeight="1">
      <c r="A84" s="739"/>
      <c r="B84" s="739"/>
      <c r="C84" s="740"/>
      <c r="D84" s="740"/>
      <c r="E84" s="741"/>
      <c r="F84" s="740"/>
      <c r="G84" s="740"/>
      <c r="H84" s="741"/>
      <c r="I84" s="518" t="str">
        <f>IF((D83-'ETCA-II-11'!C45)&gt;0.9,"ERROR!!!!! EL MONTO NO COINCIDE CON LO REPORTADO EN EL FORMATO ETCA-II-11 EN EL TOTAL DEL GASTO","")</f>
        <v/>
      </c>
    </row>
    <row r="85" spans="1:9">
      <c r="A85" s="739"/>
      <c r="B85" s="739"/>
      <c r="C85" s="740"/>
      <c r="D85" s="740"/>
      <c r="E85" s="741"/>
      <c r="F85" s="740"/>
      <c r="G85" s="740"/>
      <c r="H85" s="741"/>
      <c r="I85" s="518"/>
    </row>
    <row r="86" spans="1:9">
      <c r="A86" s="739"/>
      <c r="B86" s="739"/>
      <c r="C86" s="740"/>
      <c r="D86" s="740"/>
      <c r="E86" s="741"/>
      <c r="F86" s="740"/>
      <c r="G86" s="740"/>
      <c r="H86" s="741"/>
      <c r="I86" t="str">
        <f>IF((E83-'ETCA-II-11'!D45),"ERROR!!!!! EL MONTO NO COINCIDE CON LO REPORTADO EN EL FORMATO ETCA-II-11 EN EL TOTAL DEL GASTO","")</f>
        <v/>
      </c>
    </row>
    <row r="87" spans="1:9">
      <c r="A87" s="739"/>
      <c r="B87" s="739"/>
      <c r="C87" s="740"/>
      <c r="D87" s="740"/>
      <c r="E87" s="741"/>
      <c r="F87" s="740"/>
      <c r="G87" s="740"/>
      <c r="H87" s="741"/>
      <c r="I87" t="str">
        <f>IF((F83-'ETCA-II-11'!E45)&gt;0.9,"ERROR!!!!! EL MONTO NO COINCIDE CON LO REPORTADO EN EL FORMATO ETCA-II-11 EN EL TOTAL DEL GASTO","")</f>
        <v/>
      </c>
    </row>
    <row r="88" spans="1:9">
      <c r="A88" s="739"/>
      <c r="B88" s="739"/>
      <c r="C88" s="740"/>
      <c r="D88" s="740"/>
      <c r="E88" s="741"/>
      <c r="F88" s="740"/>
      <c r="G88" s="740"/>
      <c r="H88" s="741"/>
      <c r="I88" t="str">
        <f>IF((G83-'ETCA-II-11'!F45)&gt;0.9,"ERROR!!!!! EL MONTO NO COINCIDE CON LO REPORTADO EN EL FORMATO ETCA-II-11 EN EL TOTAL DEL GASTO","")</f>
        <v/>
      </c>
    </row>
    <row r="89" spans="1:9">
      <c r="A89" s="739"/>
      <c r="B89" s="739"/>
      <c r="C89" s="740"/>
      <c r="D89" s="740"/>
      <c r="E89" s="741"/>
      <c r="F89" s="740"/>
      <c r="G89" s="740"/>
      <c r="H89" s="741"/>
      <c r="I89" t="str">
        <f>IF((H83-'ETCA-II-11'!G45)&gt;0.9,"ERROR!!!!! EL MONTO NO COINCIDE CON LO REPORTADO EN EL FORMATO ETCA-II-11 EN EL TOTAL DEL GASTO","")</f>
        <v/>
      </c>
    </row>
    <row r="90" spans="1:9">
      <c r="A90" s="739"/>
      <c r="B90" s="739"/>
      <c r="C90" s="740"/>
      <c r="D90" s="740"/>
      <c r="E90" s="741"/>
      <c r="F90" s="740"/>
      <c r="G90" s="740"/>
      <c r="H90" s="741"/>
    </row>
  </sheetData>
  <sheetProtection formatColumns="0" formatRows="0" insertHyperlinks="0"/>
  <mergeCells count="14">
    <mergeCell ref="C7:G7"/>
    <mergeCell ref="H7:H8"/>
    <mergeCell ref="A1:H1"/>
    <mergeCell ref="A3:H3"/>
    <mergeCell ref="A4:H4"/>
    <mergeCell ref="A5:H5"/>
    <mergeCell ref="A6:H6"/>
    <mergeCell ref="A2:H2"/>
    <mergeCell ref="A7:B8"/>
    <mergeCell ref="A9:B9"/>
    <mergeCell ref="A10:B10"/>
    <mergeCell ref="A11:B11"/>
    <mergeCell ref="A21:B21"/>
    <mergeCell ref="A30:B30"/>
  </mergeCells>
  <pageMargins left="0.19685039370078741" right="0.31496062992125984" top="0.74803149606299213" bottom="0.74803149606299213" header="0.31496062992125984" footer="0.31496062992125984"/>
  <pageSetup scale="95" orientation="landscape" r:id="rId1"/>
  <drawing r:id="rId2"/>
</worksheet>
</file>

<file path=xl/worksheets/sheet26.xml><?xml version="1.0" encoding="utf-8"?>
<worksheet xmlns="http://schemas.openxmlformats.org/spreadsheetml/2006/main" xmlns:r="http://schemas.openxmlformats.org/officeDocument/2006/relationships">
  <dimension ref="A1:N135"/>
  <sheetViews>
    <sheetView view="pageBreakPreview" topLeftCell="A126" zoomScale="112" zoomScaleNormal="112" zoomScaleSheetLayoutView="112" workbookViewId="0">
      <selection activeCell="G135" sqref="G135"/>
    </sheetView>
  </sheetViews>
  <sheetFormatPr baseColWidth="10" defaultRowHeight="16.5"/>
  <cols>
    <col min="1" max="1" width="10.42578125" style="34" customWidth="1"/>
    <col min="2" max="2" width="39.7109375" style="6" customWidth="1"/>
    <col min="3" max="7" width="12.7109375" style="6" customWidth="1"/>
    <col min="8" max="8" width="11.7109375" style="6" customWidth="1"/>
    <col min="9" max="9" width="9.42578125" style="928" customWidth="1"/>
    <col min="10" max="16384" width="11.42578125" style="3"/>
  </cols>
  <sheetData>
    <row r="1" spans="1:14" s="6" customFormat="1">
      <c r="A1" s="1313" t="s">
        <v>23</v>
      </c>
      <c r="B1" s="1313"/>
      <c r="C1" s="1313"/>
      <c r="D1" s="1313"/>
      <c r="E1" s="1313"/>
      <c r="F1" s="1313"/>
      <c r="G1" s="1313"/>
      <c r="H1" s="1313"/>
      <c r="I1" s="1313"/>
    </row>
    <row r="2" spans="1:14" s="31" customFormat="1" ht="15.75">
      <c r="A2" s="1313" t="s">
        <v>559</v>
      </c>
      <c r="B2" s="1313"/>
      <c r="C2" s="1313"/>
      <c r="D2" s="1313"/>
      <c r="E2" s="1313"/>
      <c r="F2" s="1313"/>
      <c r="G2" s="1313"/>
      <c r="H2" s="1313"/>
      <c r="I2" s="1313"/>
    </row>
    <row r="3" spans="1:14" s="31" customFormat="1" ht="15.75">
      <c r="A3" s="1313" t="s">
        <v>810</v>
      </c>
      <c r="B3" s="1313"/>
      <c r="C3" s="1313"/>
      <c r="D3" s="1313"/>
      <c r="E3" s="1313"/>
      <c r="F3" s="1313"/>
      <c r="G3" s="1313"/>
      <c r="H3" s="1313"/>
      <c r="I3" s="1313"/>
    </row>
    <row r="4" spans="1:14" s="31" customFormat="1">
      <c r="A4" s="1374" t="str">
        <f>'ETCA-I-01'!A3:G3</f>
        <v>TELEVISORA DE HERMOSILLO, S.A. DE C.V.</v>
      </c>
      <c r="B4" s="1374"/>
      <c r="C4" s="1374"/>
      <c r="D4" s="1374"/>
      <c r="E4" s="1374"/>
      <c r="F4" s="1374"/>
      <c r="G4" s="1374"/>
      <c r="H4" s="1374"/>
      <c r="I4" s="1374"/>
    </row>
    <row r="5" spans="1:14" s="31" customFormat="1">
      <c r="A5" s="1374" t="str">
        <f>'ETCA-I-03'!A4:D4</f>
        <v>Del 01 de Enero al 31 de Marzo de 2019</v>
      </c>
      <c r="B5" s="1374"/>
      <c r="C5" s="1374"/>
      <c r="D5" s="1374"/>
      <c r="E5" s="1374"/>
      <c r="F5" s="1374"/>
      <c r="G5" s="1374"/>
      <c r="H5" s="1374"/>
      <c r="I5" s="1374"/>
    </row>
    <row r="6" spans="1:14" s="32" customFormat="1" ht="17.25" thickBot="1">
      <c r="A6" s="47"/>
      <c r="B6" s="47"/>
      <c r="C6" s="1375" t="s">
        <v>811</v>
      </c>
      <c r="D6" s="1375"/>
      <c r="E6" s="1375"/>
      <c r="F6" s="47"/>
      <c r="G6" s="4"/>
      <c r="H6" s="1376"/>
      <c r="I6" s="1376"/>
    </row>
    <row r="7" spans="1:14" ht="38.25" customHeight="1">
      <c r="A7" s="1369" t="s">
        <v>812</v>
      </c>
      <c r="B7" s="1370"/>
      <c r="C7" s="196" t="s">
        <v>563</v>
      </c>
      <c r="D7" s="196" t="s">
        <v>473</v>
      </c>
      <c r="E7" s="196" t="s">
        <v>564</v>
      </c>
      <c r="F7" s="197" t="s">
        <v>565</v>
      </c>
      <c r="G7" s="197" t="s">
        <v>566</v>
      </c>
      <c r="H7" s="196" t="s">
        <v>567</v>
      </c>
      <c r="I7" s="927" t="s">
        <v>813</v>
      </c>
    </row>
    <row r="8" spans="1:14" ht="18" customHeight="1" thickBot="1">
      <c r="A8" s="1371"/>
      <c r="B8" s="1372"/>
      <c r="C8" s="294" t="s">
        <v>438</v>
      </c>
      <c r="D8" s="294" t="s">
        <v>439</v>
      </c>
      <c r="E8" s="294" t="s">
        <v>568</v>
      </c>
      <c r="F8" s="328" t="s">
        <v>441</v>
      </c>
      <c r="G8" s="328" t="s">
        <v>442</v>
      </c>
      <c r="H8" s="294" t="s">
        <v>569</v>
      </c>
      <c r="I8" s="295" t="s">
        <v>814</v>
      </c>
    </row>
    <row r="9" spans="1:14" ht="7.5" customHeight="1">
      <c r="A9" s="323"/>
      <c r="B9" s="1111"/>
      <c r="C9" s="1112"/>
      <c r="D9" s="1113"/>
      <c r="E9" s="1113"/>
      <c r="F9" s="1113"/>
      <c r="G9" s="1113"/>
      <c r="H9" s="1112"/>
      <c r="I9" s="1114"/>
    </row>
    <row r="10" spans="1:14" ht="17.100000000000001" customHeight="1">
      <c r="A10" s="324">
        <v>1000</v>
      </c>
      <c r="B10" s="1115" t="s">
        <v>815</v>
      </c>
      <c r="C10" s="1116">
        <f>SUM(C11:C47)+1</f>
        <v>57610577</v>
      </c>
      <c r="D10" s="1117">
        <f>SUM(D11:D47)</f>
        <v>0</v>
      </c>
      <c r="E10" s="1116">
        <f>SUM(E11:E47)+1</f>
        <v>57610577</v>
      </c>
      <c r="F10" s="1116">
        <f>SUM(F11:F47)+1</f>
        <v>17045092</v>
      </c>
      <c r="G10" s="1116">
        <f>SUM(G11:G47)</f>
        <v>13514699</v>
      </c>
      <c r="H10" s="1118">
        <f>E10-F10</f>
        <v>40565485</v>
      </c>
      <c r="I10" s="955">
        <f>IF(E10=0,"",F10/E10)</f>
        <v>0.29586740643128778</v>
      </c>
      <c r="J10" s="956"/>
      <c r="K10" s="35"/>
      <c r="L10" s="956"/>
      <c r="M10" s="956"/>
    </row>
    <row r="11" spans="1:14" s="35" customFormat="1" ht="17.100000000000001" customHeight="1">
      <c r="A11" s="325">
        <v>1100</v>
      </c>
      <c r="B11" s="1119" t="s">
        <v>816</v>
      </c>
      <c r="C11" s="1120"/>
      <c r="D11" s="1121"/>
      <c r="E11" s="1122"/>
      <c r="F11" s="1120"/>
      <c r="G11" s="1123"/>
      <c r="H11" s="1124"/>
      <c r="I11" s="957" t="str">
        <f t="shared" ref="I11:I134" si="0">IF(E11=0,"",F11/E11)</f>
        <v/>
      </c>
      <c r="J11" s="956"/>
      <c r="L11" s="956"/>
      <c r="M11" s="956"/>
    </row>
    <row r="12" spans="1:14" s="35" customFormat="1" ht="17.100000000000001" customHeight="1">
      <c r="A12" s="326">
        <v>113</v>
      </c>
      <c r="B12" s="1119" t="s">
        <v>817</v>
      </c>
      <c r="C12" s="1125"/>
      <c r="D12" s="1126"/>
      <c r="E12" s="1122"/>
      <c r="F12" s="1125"/>
      <c r="G12" s="1127"/>
      <c r="H12" s="1124"/>
      <c r="I12" s="957" t="str">
        <f t="shared" si="0"/>
        <v/>
      </c>
      <c r="J12" s="956"/>
      <c r="L12" s="956"/>
      <c r="M12" s="956"/>
    </row>
    <row r="13" spans="1:14" s="35" customFormat="1" ht="17.100000000000001" customHeight="1">
      <c r="A13" s="327">
        <v>11301</v>
      </c>
      <c r="B13" s="1119" t="s">
        <v>818</v>
      </c>
      <c r="C13" s="1128">
        <v>31020238</v>
      </c>
      <c r="D13" s="1126">
        <v>0</v>
      </c>
      <c r="E13" s="1122">
        <f t="shared" ref="E13:E32" si="1">C13+D13</f>
        <v>31020238</v>
      </c>
      <c r="F13" s="1129">
        <v>9614128</v>
      </c>
      <c r="G13" s="920">
        <v>9614128</v>
      </c>
      <c r="H13" s="1124">
        <f t="shared" ref="H13:H29" si="2">E13-F13</f>
        <v>21406110</v>
      </c>
      <c r="I13" s="957">
        <f t="shared" si="0"/>
        <v>0.30993082644949405</v>
      </c>
      <c r="J13" s="956"/>
      <c r="K13" s="897"/>
      <c r="L13" s="956"/>
      <c r="M13" s="956"/>
      <c r="N13" s="897"/>
    </row>
    <row r="14" spans="1:14" s="35" customFormat="1" ht="17.100000000000001" customHeight="1">
      <c r="A14" s="327">
        <v>11303</v>
      </c>
      <c r="B14" s="1119" t="s">
        <v>1084</v>
      </c>
      <c r="C14" s="1128">
        <v>2893787</v>
      </c>
      <c r="D14" s="1126">
        <v>0</v>
      </c>
      <c r="E14" s="1122">
        <f t="shared" si="1"/>
        <v>2893787</v>
      </c>
      <c r="F14" s="1129">
        <v>751747</v>
      </c>
      <c r="G14" s="920">
        <v>751747</v>
      </c>
      <c r="H14" s="1124">
        <f t="shared" si="2"/>
        <v>2142040</v>
      </c>
      <c r="I14" s="957">
        <f t="shared" si="0"/>
        <v>0.25977965897282695</v>
      </c>
      <c r="J14" s="956"/>
      <c r="K14" s="897"/>
      <c r="L14" s="956"/>
      <c r="M14" s="956"/>
      <c r="N14" s="897"/>
    </row>
    <row r="15" spans="1:14" s="35" customFormat="1" ht="17.100000000000001" customHeight="1">
      <c r="A15" s="327">
        <v>11306</v>
      </c>
      <c r="B15" s="1119" t="s">
        <v>819</v>
      </c>
      <c r="C15" s="898"/>
      <c r="D15" s="1126"/>
      <c r="E15" s="1122"/>
      <c r="F15" s="1129"/>
      <c r="G15" s="958"/>
      <c r="H15" s="1124"/>
      <c r="I15" s="957" t="str">
        <f t="shared" si="0"/>
        <v/>
      </c>
      <c r="J15" s="956"/>
      <c r="K15" s="897"/>
      <c r="L15" s="956"/>
      <c r="M15" s="956"/>
      <c r="N15" s="897"/>
    </row>
    <row r="16" spans="1:14" s="35" customFormat="1" ht="17.100000000000001" customHeight="1">
      <c r="A16" s="327">
        <v>11307</v>
      </c>
      <c r="B16" s="1119" t="s">
        <v>820</v>
      </c>
      <c r="C16" s="898"/>
      <c r="D16" s="1126"/>
      <c r="E16" s="1122"/>
      <c r="F16" s="1125"/>
      <c r="G16" s="958"/>
      <c r="H16" s="1124"/>
      <c r="I16" s="957" t="str">
        <f t="shared" si="0"/>
        <v/>
      </c>
      <c r="J16" s="956"/>
      <c r="K16" s="897"/>
      <c r="L16" s="956"/>
      <c r="M16" s="956"/>
      <c r="N16" s="897"/>
    </row>
    <row r="17" spans="1:14" s="35" customFormat="1" ht="17.100000000000001" customHeight="1">
      <c r="A17" s="327">
        <v>11308</v>
      </c>
      <c r="B17" s="1119" t="s">
        <v>1085</v>
      </c>
      <c r="C17" s="920">
        <v>1688612</v>
      </c>
      <c r="D17" s="1126">
        <v>0</v>
      </c>
      <c r="E17" s="1122">
        <f t="shared" si="1"/>
        <v>1688612</v>
      </c>
      <c r="F17" s="1129">
        <v>600000</v>
      </c>
      <c r="G17" s="920">
        <v>600000</v>
      </c>
      <c r="H17" s="1124">
        <f t="shared" ref="H17" si="3">E17-F17</f>
        <v>1088612</v>
      </c>
      <c r="I17" s="957">
        <f t="shared" si="0"/>
        <v>0.35532141190516237</v>
      </c>
      <c r="J17" s="956"/>
      <c r="K17" s="897"/>
      <c r="L17" s="956"/>
      <c r="M17" s="956"/>
      <c r="N17" s="897"/>
    </row>
    <row r="18" spans="1:14" s="35" customFormat="1" ht="17.100000000000001" customHeight="1">
      <c r="A18" s="327">
        <v>11309</v>
      </c>
      <c r="B18" s="1119" t="s">
        <v>821</v>
      </c>
      <c r="C18" s="1125"/>
      <c r="D18" s="1126"/>
      <c r="E18" s="1122"/>
      <c r="F18" s="1125"/>
      <c r="G18" s="1127"/>
      <c r="H18" s="1124"/>
      <c r="I18" s="957" t="str">
        <f t="shared" si="0"/>
        <v/>
      </c>
      <c r="J18" s="956"/>
      <c r="K18" s="897"/>
      <c r="L18" s="956"/>
      <c r="M18" s="956"/>
      <c r="N18" s="897"/>
    </row>
    <row r="19" spans="1:14" s="35" customFormat="1" ht="17.100000000000001" customHeight="1">
      <c r="A19" s="327">
        <v>11310</v>
      </c>
      <c r="B19" s="1119" t="s">
        <v>822</v>
      </c>
      <c r="C19" s="1125"/>
      <c r="D19" s="1126"/>
      <c r="E19" s="1122"/>
      <c r="F19" s="1125"/>
      <c r="G19" s="1127"/>
      <c r="H19" s="1124"/>
      <c r="I19" s="957" t="str">
        <f t="shared" si="0"/>
        <v/>
      </c>
      <c r="J19" s="956"/>
      <c r="K19" s="897"/>
      <c r="L19" s="956"/>
      <c r="M19" s="956"/>
      <c r="N19" s="897"/>
    </row>
    <row r="20" spans="1:14" s="35" customFormat="1" ht="17.100000000000001" customHeight="1">
      <c r="A20" s="326">
        <v>121</v>
      </c>
      <c r="B20" s="1119" t="s">
        <v>823</v>
      </c>
      <c r="C20" s="1125"/>
      <c r="D20" s="1126"/>
      <c r="E20" s="1122"/>
      <c r="F20" s="1125"/>
      <c r="G20" s="1127"/>
      <c r="H20" s="1124"/>
      <c r="I20" s="957" t="str">
        <f t="shared" si="0"/>
        <v/>
      </c>
      <c r="J20" s="956"/>
      <c r="K20" s="897"/>
      <c r="L20" s="956"/>
      <c r="M20" s="956"/>
      <c r="N20" s="897"/>
    </row>
    <row r="21" spans="1:14" s="35" customFormat="1" ht="17.100000000000001" customHeight="1">
      <c r="A21" s="327">
        <v>12101</v>
      </c>
      <c r="B21" s="1119" t="s">
        <v>824</v>
      </c>
      <c r="C21" s="920">
        <v>526349</v>
      </c>
      <c r="D21" s="1126">
        <v>0</v>
      </c>
      <c r="E21" s="1122">
        <f t="shared" si="1"/>
        <v>526349</v>
      </c>
      <c r="F21" s="1125">
        <v>125611</v>
      </c>
      <c r="G21" s="1125">
        <v>125611</v>
      </c>
      <c r="H21" s="1124">
        <f t="shared" si="2"/>
        <v>400738</v>
      </c>
      <c r="I21" s="957">
        <f t="shared" si="0"/>
        <v>0.23864584144740467</v>
      </c>
      <c r="J21" s="956"/>
      <c r="K21" s="897"/>
      <c r="L21" s="956"/>
      <c r="M21" s="956"/>
      <c r="N21" s="897"/>
    </row>
    <row r="22" spans="1:14" s="35" customFormat="1" ht="17.100000000000001" customHeight="1">
      <c r="A22" s="326">
        <v>122</v>
      </c>
      <c r="B22" s="1119" t="s">
        <v>825</v>
      </c>
      <c r="C22" s="1125"/>
      <c r="D22" s="1126"/>
      <c r="E22" s="1122"/>
      <c r="F22" s="1125"/>
      <c r="G22" s="1127"/>
      <c r="H22" s="1124"/>
      <c r="I22" s="957" t="str">
        <f t="shared" si="0"/>
        <v/>
      </c>
      <c r="J22" s="956"/>
      <c r="K22" s="897"/>
      <c r="L22" s="956"/>
      <c r="M22" s="956"/>
      <c r="N22" s="897"/>
    </row>
    <row r="23" spans="1:14" s="35" customFormat="1" ht="17.100000000000001" customHeight="1">
      <c r="A23" s="327">
        <v>12201</v>
      </c>
      <c r="B23" s="1119" t="s">
        <v>825</v>
      </c>
      <c r="C23" s="1125"/>
      <c r="D23" s="1126"/>
      <c r="E23" s="1122"/>
      <c r="F23" s="1125"/>
      <c r="G23" s="1127"/>
      <c r="H23" s="1124"/>
      <c r="I23" s="957" t="str">
        <f t="shared" si="0"/>
        <v/>
      </c>
      <c r="J23" s="956"/>
      <c r="K23" s="897"/>
      <c r="L23" s="956"/>
      <c r="M23" s="956"/>
      <c r="N23" s="897"/>
    </row>
    <row r="24" spans="1:14" s="35" customFormat="1" ht="17.100000000000001" customHeight="1">
      <c r="A24" s="325">
        <v>1300</v>
      </c>
      <c r="B24" s="1119" t="s">
        <v>826</v>
      </c>
      <c r="C24" s="1125"/>
      <c r="D24" s="1126"/>
      <c r="E24" s="1122"/>
      <c r="F24" s="1125"/>
      <c r="G24" s="1127"/>
      <c r="H24" s="1124"/>
      <c r="I24" s="957" t="str">
        <f t="shared" si="0"/>
        <v/>
      </c>
      <c r="J24" s="956"/>
      <c r="K24" s="897"/>
      <c r="L24" s="956"/>
      <c r="M24" s="956"/>
      <c r="N24" s="897"/>
    </row>
    <row r="25" spans="1:14" s="35" customFormat="1" ht="17.100000000000001" customHeight="1">
      <c r="A25" s="326">
        <v>131</v>
      </c>
      <c r="B25" s="1119" t="s">
        <v>827</v>
      </c>
      <c r="C25" s="1125"/>
      <c r="D25" s="1126"/>
      <c r="E25" s="1122"/>
      <c r="F25" s="1125"/>
      <c r="G25" s="1127"/>
      <c r="H25" s="1124"/>
      <c r="I25" s="957" t="str">
        <f t="shared" si="0"/>
        <v/>
      </c>
      <c r="J25" s="956"/>
      <c r="K25" s="897"/>
      <c r="L25" s="956"/>
      <c r="M25" s="956"/>
      <c r="N25" s="897"/>
    </row>
    <row r="26" spans="1:14" s="35" customFormat="1" ht="17.100000000000001" customHeight="1">
      <c r="A26" s="327">
        <v>13101</v>
      </c>
      <c r="B26" s="1119" t="s">
        <v>828</v>
      </c>
      <c r="C26" s="1125"/>
      <c r="D26" s="1126"/>
      <c r="E26" s="1122"/>
      <c r="F26" s="1125"/>
      <c r="G26" s="1127"/>
      <c r="H26" s="1124"/>
      <c r="I26" s="957" t="str">
        <f t="shared" si="0"/>
        <v/>
      </c>
      <c r="J26" s="956"/>
      <c r="K26" s="897"/>
      <c r="L26" s="956"/>
      <c r="M26" s="956"/>
      <c r="N26" s="897"/>
    </row>
    <row r="27" spans="1:14" s="35" customFormat="1" ht="17.100000000000001" customHeight="1">
      <c r="A27" s="326">
        <v>132</v>
      </c>
      <c r="B27" s="1119" t="s">
        <v>829</v>
      </c>
      <c r="C27" s="1125"/>
      <c r="D27" s="1126"/>
      <c r="E27" s="1122"/>
      <c r="F27" s="1125"/>
      <c r="G27" s="1127"/>
      <c r="H27" s="1124"/>
      <c r="I27" s="957" t="str">
        <f t="shared" si="0"/>
        <v/>
      </c>
      <c r="J27" s="956"/>
      <c r="K27" s="897"/>
      <c r="L27" s="956"/>
      <c r="M27" s="956"/>
      <c r="N27" s="897"/>
    </row>
    <row r="28" spans="1:14" s="35" customFormat="1" ht="17.100000000000001" customHeight="1">
      <c r="A28" s="327">
        <v>13201</v>
      </c>
      <c r="B28" s="1119" t="s">
        <v>830</v>
      </c>
      <c r="C28" s="920">
        <v>2839394</v>
      </c>
      <c r="D28" s="1126">
        <v>0</v>
      </c>
      <c r="E28" s="1122">
        <f t="shared" si="1"/>
        <v>2839394</v>
      </c>
      <c r="F28" s="1125">
        <v>990999</v>
      </c>
      <c r="G28" s="920">
        <v>990999</v>
      </c>
      <c r="H28" s="1124">
        <f t="shared" si="2"/>
        <v>1848395</v>
      </c>
      <c r="I28" s="957">
        <f t="shared" si="0"/>
        <v>0.34901778337208572</v>
      </c>
      <c r="J28" s="956"/>
      <c r="K28" s="897"/>
      <c r="L28" s="956"/>
      <c r="M28" s="956"/>
      <c r="N28" s="897"/>
    </row>
    <row r="29" spans="1:14" s="35" customFormat="1" ht="17.100000000000001" customHeight="1">
      <c r="A29" s="327">
        <v>13202</v>
      </c>
      <c r="B29" s="1119" t="s">
        <v>831</v>
      </c>
      <c r="C29" s="920">
        <v>4469692</v>
      </c>
      <c r="D29" s="1126">
        <v>0</v>
      </c>
      <c r="E29" s="1122">
        <f t="shared" si="1"/>
        <v>4469692</v>
      </c>
      <c r="F29" s="1129">
        <v>1587245</v>
      </c>
      <c r="G29" s="920">
        <v>0</v>
      </c>
      <c r="H29" s="1124">
        <f t="shared" si="2"/>
        <v>2882447</v>
      </c>
      <c r="I29" s="957">
        <f t="shared" si="0"/>
        <v>0.35511283551528833</v>
      </c>
      <c r="J29" s="956"/>
      <c r="K29" s="897"/>
      <c r="L29" s="956"/>
      <c r="M29" s="956"/>
      <c r="N29" s="897"/>
    </row>
    <row r="30" spans="1:14" s="35" customFormat="1" ht="17.100000000000001" customHeight="1">
      <c r="A30" s="327">
        <v>13203</v>
      </c>
      <c r="B30" s="1119" t="s">
        <v>832</v>
      </c>
      <c r="D30" s="1126"/>
      <c r="E30" s="1122"/>
      <c r="F30" s="1129"/>
      <c r="G30" s="1127"/>
      <c r="H30" s="1124"/>
      <c r="I30" s="957" t="str">
        <f t="shared" si="0"/>
        <v/>
      </c>
      <c r="J30" s="956"/>
      <c r="K30" s="897"/>
      <c r="L30" s="956"/>
      <c r="M30" s="956"/>
      <c r="N30" s="897"/>
    </row>
    <row r="31" spans="1:14" s="35" customFormat="1" ht="17.100000000000001" customHeight="1">
      <c r="A31" s="327">
        <v>13204</v>
      </c>
      <c r="B31" s="1119" t="s">
        <v>833</v>
      </c>
      <c r="C31" s="1125"/>
      <c r="D31" s="1126"/>
      <c r="E31" s="1122"/>
      <c r="F31" s="1125"/>
      <c r="G31" s="1127"/>
      <c r="H31" s="1124"/>
      <c r="I31" s="957" t="str">
        <f t="shared" si="0"/>
        <v/>
      </c>
      <c r="J31" s="956"/>
      <c r="K31" s="897"/>
      <c r="L31" s="956"/>
      <c r="M31" s="956"/>
      <c r="N31" s="897"/>
    </row>
    <row r="32" spans="1:14" s="35" customFormat="1" ht="17.100000000000001" customHeight="1">
      <c r="A32" s="327">
        <v>13301</v>
      </c>
      <c r="B32" s="1119" t="s">
        <v>1086</v>
      </c>
      <c r="C32" s="898">
        <v>665748</v>
      </c>
      <c r="D32" s="1126">
        <v>0</v>
      </c>
      <c r="E32" s="1122">
        <f t="shared" si="1"/>
        <v>665748</v>
      </c>
      <c r="F32" s="1129">
        <v>143460</v>
      </c>
      <c r="G32" s="1129">
        <v>143460</v>
      </c>
      <c r="H32" s="1124">
        <f t="shared" ref="H32" si="4">E32-F32</f>
        <v>522288</v>
      </c>
      <c r="I32" s="957">
        <f t="shared" si="0"/>
        <v>0.21548694100470447</v>
      </c>
      <c r="J32" s="956"/>
      <c r="K32" s="897"/>
      <c r="L32" s="956"/>
      <c r="M32" s="956"/>
      <c r="N32" s="897"/>
    </row>
    <row r="33" spans="1:14" s="35" customFormat="1" ht="17.100000000000001" customHeight="1">
      <c r="A33" s="326">
        <v>134</v>
      </c>
      <c r="B33" s="1119" t="s">
        <v>834</v>
      </c>
      <c r="C33" s="1125"/>
      <c r="D33" s="1126"/>
      <c r="E33" s="1122"/>
      <c r="F33" s="1125"/>
      <c r="G33" s="1127"/>
      <c r="H33" s="1124"/>
      <c r="I33" s="957" t="str">
        <f t="shared" si="0"/>
        <v/>
      </c>
      <c r="J33" s="956"/>
      <c r="K33" s="897"/>
      <c r="L33" s="956"/>
      <c r="M33" s="956"/>
      <c r="N33" s="897"/>
    </row>
    <row r="34" spans="1:14" s="35" customFormat="1" ht="17.100000000000001" customHeight="1">
      <c r="A34" s="327">
        <v>13403</v>
      </c>
      <c r="B34" s="1119" t="s">
        <v>835</v>
      </c>
      <c r="C34" s="1125"/>
      <c r="D34" s="1126"/>
      <c r="E34" s="1122"/>
      <c r="F34" s="1125"/>
      <c r="G34" s="1127"/>
      <c r="H34" s="1124"/>
      <c r="I34" s="957" t="str">
        <f t="shared" si="0"/>
        <v/>
      </c>
      <c r="J34" s="956"/>
      <c r="K34" s="897"/>
      <c r="L34" s="956"/>
      <c r="M34" s="956"/>
      <c r="N34" s="897"/>
    </row>
    <row r="35" spans="1:14" s="35" customFormat="1" ht="17.100000000000001" customHeight="1">
      <c r="A35" s="903">
        <v>141</v>
      </c>
      <c r="B35" s="1119" t="s">
        <v>1087</v>
      </c>
      <c r="C35" s="1125"/>
      <c r="D35" s="1126"/>
      <c r="E35" s="1122"/>
      <c r="F35" s="1125"/>
      <c r="G35" s="1127"/>
      <c r="H35" s="1124"/>
      <c r="I35" s="957" t="str">
        <f t="shared" si="0"/>
        <v/>
      </c>
      <c r="J35" s="956"/>
      <c r="K35" s="897"/>
      <c r="L35" s="956"/>
      <c r="M35" s="956"/>
      <c r="N35" s="897"/>
    </row>
    <row r="36" spans="1:14" s="35" customFormat="1" ht="17.100000000000001" customHeight="1">
      <c r="A36" s="903">
        <v>14101</v>
      </c>
      <c r="B36" s="1119" t="s">
        <v>1088</v>
      </c>
      <c r="C36" s="1129">
        <v>2980120</v>
      </c>
      <c r="D36" s="923">
        <v>0</v>
      </c>
      <c r="E36" s="1122">
        <f t="shared" ref="E36:E100" si="5">C36+D36</f>
        <v>2980120</v>
      </c>
      <c r="F36" s="1125">
        <v>1008225</v>
      </c>
      <c r="G36" s="1126">
        <v>653889</v>
      </c>
      <c r="H36" s="1124">
        <f t="shared" ref="H36:H100" si="6">E36-F36</f>
        <v>1971895</v>
      </c>
      <c r="I36" s="957">
        <f t="shared" si="0"/>
        <v>0.33831691341288272</v>
      </c>
      <c r="J36" s="956"/>
      <c r="K36" s="897"/>
      <c r="L36" s="956"/>
      <c r="M36" s="956"/>
      <c r="N36" s="897"/>
    </row>
    <row r="37" spans="1:14" s="35" customFormat="1" ht="17.100000000000001" customHeight="1">
      <c r="A37" s="903">
        <v>14201</v>
      </c>
      <c r="B37" s="1119" t="s">
        <v>1089</v>
      </c>
      <c r="C37" s="1129">
        <v>1512808</v>
      </c>
      <c r="D37" s="923">
        <v>0</v>
      </c>
      <c r="E37" s="1122">
        <f t="shared" si="5"/>
        <v>1512808</v>
      </c>
      <c r="F37" s="1125">
        <v>339631</v>
      </c>
      <c r="G37" s="1126">
        <v>0</v>
      </c>
      <c r="H37" s="1124">
        <f t="shared" si="6"/>
        <v>1173177</v>
      </c>
      <c r="I37" s="957">
        <f t="shared" si="0"/>
        <v>0.22450370436962258</v>
      </c>
      <c r="J37" s="956"/>
      <c r="K37" s="897"/>
      <c r="L37" s="956"/>
      <c r="M37" s="956"/>
      <c r="N37" s="897"/>
    </row>
    <row r="38" spans="1:14" s="35" customFormat="1" ht="17.100000000000001" customHeight="1">
      <c r="A38" s="903">
        <v>14301</v>
      </c>
      <c r="B38" s="1119" t="s">
        <v>1090</v>
      </c>
      <c r="C38" s="1129">
        <v>1883613</v>
      </c>
      <c r="D38" s="924">
        <v>0</v>
      </c>
      <c r="E38" s="1122">
        <f t="shared" si="5"/>
        <v>1883613</v>
      </c>
      <c r="F38" s="1125">
        <v>420494</v>
      </c>
      <c r="G38" s="1126">
        <v>0</v>
      </c>
      <c r="H38" s="1124">
        <f t="shared" si="6"/>
        <v>1463119</v>
      </c>
      <c r="I38" s="957">
        <f t="shared" si="0"/>
        <v>0.22323800058716944</v>
      </c>
      <c r="J38" s="956"/>
      <c r="K38" s="897"/>
      <c r="L38" s="956"/>
      <c r="M38" s="956"/>
      <c r="N38" s="897"/>
    </row>
    <row r="39" spans="1:14" s="35" customFormat="1" ht="17.100000000000001" customHeight="1">
      <c r="A39" s="903">
        <v>150</v>
      </c>
      <c r="B39" s="1119" t="s">
        <v>1091</v>
      </c>
      <c r="C39" s="1125"/>
      <c r="D39" s="1126"/>
      <c r="E39" s="1122"/>
      <c r="F39" s="1125"/>
      <c r="G39" s="1127"/>
      <c r="H39" s="1124"/>
      <c r="I39" s="957" t="str">
        <f t="shared" si="0"/>
        <v/>
      </c>
      <c r="J39" s="956"/>
      <c r="K39" s="897"/>
      <c r="L39" s="956"/>
      <c r="M39" s="956"/>
      <c r="N39" s="897"/>
    </row>
    <row r="40" spans="1:14" s="35" customFormat="1" ht="17.100000000000001" customHeight="1">
      <c r="A40" s="905">
        <v>15101</v>
      </c>
      <c r="B40" s="899" t="s">
        <v>1092</v>
      </c>
      <c r="C40" s="922">
        <v>1944526</v>
      </c>
      <c r="D40" s="900">
        <v>0</v>
      </c>
      <c r="E40" s="901">
        <f t="shared" si="5"/>
        <v>1944526</v>
      </c>
      <c r="F40" s="922">
        <v>592172</v>
      </c>
      <c r="G40" s="900">
        <v>0</v>
      </c>
      <c r="H40" s="902">
        <f t="shared" si="6"/>
        <v>1352354</v>
      </c>
      <c r="I40" s="934">
        <f t="shared" si="0"/>
        <v>0.30453282702314088</v>
      </c>
      <c r="J40" s="956"/>
      <c r="K40" s="897"/>
      <c r="L40" s="956"/>
      <c r="M40" s="956"/>
      <c r="N40" s="897"/>
    </row>
    <row r="41" spans="1:14" s="35" customFormat="1" ht="17.100000000000001" customHeight="1">
      <c r="A41" s="903">
        <v>15201</v>
      </c>
      <c r="B41" s="1119" t="s">
        <v>1093</v>
      </c>
      <c r="C41" s="920"/>
      <c r="D41" s="1126"/>
      <c r="E41" s="1122">
        <f t="shared" si="5"/>
        <v>0</v>
      </c>
      <c r="F41" s="920"/>
      <c r="G41" s="1126"/>
      <c r="H41" s="1124">
        <f t="shared" si="6"/>
        <v>0</v>
      </c>
      <c r="I41" s="957" t="str">
        <f t="shared" si="0"/>
        <v/>
      </c>
      <c r="J41" s="956"/>
      <c r="K41" s="897"/>
      <c r="L41" s="956"/>
      <c r="M41" s="956"/>
      <c r="N41" s="897"/>
    </row>
    <row r="42" spans="1:14" s="35" customFormat="1" ht="17.100000000000001" customHeight="1">
      <c r="A42" s="903">
        <v>15303</v>
      </c>
      <c r="B42" s="1119" t="s">
        <v>1094</v>
      </c>
      <c r="C42" s="920">
        <v>132771</v>
      </c>
      <c r="D42" s="1126">
        <v>0</v>
      </c>
      <c r="E42" s="1122">
        <f t="shared" si="5"/>
        <v>132771</v>
      </c>
      <c r="F42" s="1129">
        <v>40950</v>
      </c>
      <c r="G42" s="920">
        <v>40950</v>
      </c>
      <c r="H42" s="1124">
        <f t="shared" si="6"/>
        <v>91821</v>
      </c>
      <c r="I42" s="957">
        <f t="shared" si="0"/>
        <v>0.30842578575140656</v>
      </c>
      <c r="J42" s="956"/>
      <c r="K42" s="897"/>
      <c r="L42" s="956"/>
      <c r="M42" s="956"/>
      <c r="N42" s="897"/>
    </row>
    <row r="43" spans="1:14" s="35" customFormat="1" ht="17.100000000000001" customHeight="1">
      <c r="A43" s="903">
        <v>15404</v>
      </c>
      <c r="B43" s="1119" t="s">
        <v>1095</v>
      </c>
      <c r="C43" s="920">
        <v>2028562</v>
      </c>
      <c r="D43" s="1126">
        <v>0</v>
      </c>
      <c r="E43" s="1122">
        <f t="shared" si="5"/>
        <v>2028562</v>
      </c>
      <c r="F43" s="1129">
        <v>480469</v>
      </c>
      <c r="G43" s="920">
        <v>480469</v>
      </c>
      <c r="H43" s="1124">
        <f t="shared" si="6"/>
        <v>1548093</v>
      </c>
      <c r="I43" s="957">
        <f t="shared" si="0"/>
        <v>0.23685201635444222</v>
      </c>
      <c r="J43" s="956"/>
      <c r="K43" s="897"/>
      <c r="L43" s="956"/>
      <c r="M43" s="956"/>
      <c r="N43" s="897"/>
    </row>
    <row r="44" spans="1:14" s="35" customFormat="1" ht="17.100000000000001" customHeight="1">
      <c r="A44" s="903">
        <v>15413</v>
      </c>
      <c r="B44" s="1119" t="s">
        <v>1096</v>
      </c>
      <c r="C44" s="920">
        <v>7943</v>
      </c>
      <c r="D44" s="1126">
        <v>0</v>
      </c>
      <c r="E44" s="1122">
        <f t="shared" si="5"/>
        <v>7943</v>
      </c>
      <c r="F44" s="1129">
        <v>2700</v>
      </c>
      <c r="G44" s="920">
        <v>900</v>
      </c>
      <c r="H44" s="1124">
        <f t="shared" si="6"/>
        <v>5243</v>
      </c>
      <c r="I44" s="957">
        <f t="shared" si="0"/>
        <v>0.33992194384993074</v>
      </c>
      <c r="J44" s="956"/>
      <c r="K44" s="897"/>
      <c r="L44" s="956"/>
      <c r="M44" s="956"/>
      <c r="N44" s="897"/>
    </row>
    <row r="45" spans="1:14" s="35" customFormat="1" ht="17.100000000000001" customHeight="1">
      <c r="A45" s="903">
        <v>15901</v>
      </c>
      <c r="B45" s="1119" t="s">
        <v>1097</v>
      </c>
      <c r="C45" s="920">
        <v>1309138</v>
      </c>
      <c r="D45" s="1126">
        <v>0</v>
      </c>
      <c r="E45" s="1122">
        <f t="shared" si="5"/>
        <v>1309138</v>
      </c>
      <c r="F45" s="1129">
        <v>347260</v>
      </c>
      <c r="G45" s="920">
        <v>112546</v>
      </c>
      <c r="H45" s="1124">
        <f t="shared" si="6"/>
        <v>961878</v>
      </c>
      <c r="I45" s="957">
        <f t="shared" si="0"/>
        <v>0.26525851361735736</v>
      </c>
      <c r="J45" s="956"/>
      <c r="K45" s="897"/>
      <c r="L45" s="956"/>
      <c r="M45" s="956"/>
      <c r="N45" s="897"/>
    </row>
    <row r="46" spans="1:14" s="35" customFormat="1" ht="17.100000000000001" customHeight="1">
      <c r="A46" s="903">
        <v>170</v>
      </c>
      <c r="B46" s="1119" t="s">
        <v>1098</v>
      </c>
      <c r="C46" s="1125"/>
      <c r="D46" s="1126"/>
      <c r="E46" s="1122"/>
      <c r="F46" s="1125"/>
      <c r="G46" s="958"/>
      <c r="H46" s="1124"/>
      <c r="I46" s="957" t="str">
        <f t="shared" si="0"/>
        <v/>
      </c>
      <c r="J46" s="956"/>
      <c r="K46" s="897"/>
      <c r="L46" s="956"/>
      <c r="M46" s="956"/>
      <c r="N46" s="897"/>
    </row>
    <row r="47" spans="1:14" s="35" customFormat="1" ht="17.100000000000001" customHeight="1">
      <c r="A47" s="903">
        <v>17102</v>
      </c>
      <c r="B47" s="1119" t="s">
        <v>1099</v>
      </c>
      <c r="C47" s="920">
        <v>1707275</v>
      </c>
      <c r="D47" s="1126">
        <v>0</v>
      </c>
      <c r="E47" s="1122">
        <f t="shared" si="5"/>
        <v>1707275</v>
      </c>
      <c r="F47" s="1125">
        <v>0</v>
      </c>
      <c r="G47" s="1126">
        <v>0</v>
      </c>
      <c r="H47" s="1124">
        <f t="shared" si="6"/>
        <v>1707275</v>
      </c>
      <c r="I47" s="957">
        <f t="shared" si="0"/>
        <v>0</v>
      </c>
      <c r="J47" s="956"/>
      <c r="K47" s="897"/>
      <c r="L47" s="956"/>
      <c r="M47" s="956"/>
      <c r="N47" s="897"/>
    </row>
    <row r="48" spans="1:14" s="35" customFormat="1" ht="9" customHeight="1">
      <c r="A48" s="903"/>
      <c r="B48" s="1119"/>
      <c r="C48" s="1125"/>
      <c r="D48" s="1126"/>
      <c r="E48" s="1122"/>
      <c r="F48" s="1125"/>
      <c r="G48" s="1127"/>
      <c r="H48" s="1124"/>
      <c r="I48" s="957" t="str">
        <f t="shared" si="0"/>
        <v/>
      </c>
      <c r="J48" s="956"/>
      <c r="K48" s="897"/>
      <c r="L48" s="956"/>
      <c r="M48" s="956"/>
      <c r="N48" s="897"/>
    </row>
    <row r="49" spans="1:14" s="35" customFormat="1" ht="17.100000000000001" customHeight="1">
      <c r="A49" s="904" t="s">
        <v>1100</v>
      </c>
      <c r="B49" s="1115" t="s">
        <v>1101</v>
      </c>
      <c r="C49" s="1116">
        <f>SUM(C50:C68)</f>
        <v>1420105</v>
      </c>
      <c r="D49" s="1130">
        <f t="shared" ref="D49" si="7">SUM(D50:D68)</f>
        <v>0</v>
      </c>
      <c r="E49" s="1116">
        <f>SUM(E50:E68)</f>
        <v>1420105</v>
      </c>
      <c r="F49" s="1116">
        <f>SUM(F50:F68)-1</f>
        <v>245782</v>
      </c>
      <c r="G49" s="1130">
        <f>SUM(G50:G68)-1</f>
        <v>229026</v>
      </c>
      <c r="H49" s="1118">
        <f>E49-F49</f>
        <v>1174323</v>
      </c>
      <c r="I49" s="955">
        <f t="shared" si="0"/>
        <v>0.1730731178328363</v>
      </c>
      <c r="J49" s="956"/>
      <c r="K49" s="897"/>
      <c r="L49" s="956"/>
      <c r="M49" s="956"/>
      <c r="N49" s="897"/>
    </row>
    <row r="50" spans="1:14" s="35" customFormat="1" ht="17.100000000000001" customHeight="1">
      <c r="A50" s="903" t="s">
        <v>1102</v>
      </c>
      <c r="B50" s="1119" t="s">
        <v>1103</v>
      </c>
      <c r="C50" s="1125"/>
      <c r="D50" s="1126"/>
      <c r="E50" s="1122"/>
      <c r="F50" s="1125"/>
      <c r="G50" s="1127"/>
      <c r="H50" s="1124"/>
      <c r="I50" s="957" t="str">
        <f t="shared" si="0"/>
        <v/>
      </c>
      <c r="J50" s="956"/>
      <c r="K50" s="897"/>
      <c r="L50" s="956"/>
      <c r="M50" s="956"/>
      <c r="N50" s="897"/>
    </row>
    <row r="51" spans="1:14" s="35" customFormat="1" ht="17.100000000000001" customHeight="1">
      <c r="A51" s="903" t="s">
        <v>1104</v>
      </c>
      <c r="B51" s="1119" t="s">
        <v>1105</v>
      </c>
      <c r="C51" s="920">
        <v>109561</v>
      </c>
      <c r="D51" s="1126">
        <v>0</v>
      </c>
      <c r="E51" s="1122">
        <f t="shared" si="5"/>
        <v>109561</v>
      </c>
      <c r="F51" s="1131">
        <v>25470</v>
      </c>
      <c r="G51" s="923">
        <v>21755</v>
      </c>
      <c r="H51" s="1124">
        <f t="shared" si="6"/>
        <v>84091</v>
      </c>
      <c r="I51" s="957">
        <f t="shared" si="0"/>
        <v>0.23247323408877246</v>
      </c>
      <c r="J51" s="956"/>
      <c r="K51" s="897"/>
      <c r="L51" s="956"/>
      <c r="M51" s="956"/>
      <c r="N51" s="897"/>
    </row>
    <row r="52" spans="1:14" s="35" customFormat="1" ht="17.100000000000001" customHeight="1">
      <c r="A52" s="903" t="s">
        <v>1106</v>
      </c>
      <c r="B52" s="1119" t="s">
        <v>1107</v>
      </c>
      <c r="D52" s="1126"/>
      <c r="E52" s="1122"/>
      <c r="F52" s="1131"/>
      <c r="G52" s="923"/>
      <c r="H52" s="1124">
        <f t="shared" si="6"/>
        <v>0</v>
      </c>
      <c r="I52" s="957" t="str">
        <f t="shared" si="0"/>
        <v/>
      </c>
      <c r="J52" s="956"/>
      <c r="K52" s="897"/>
      <c r="L52" s="956"/>
      <c r="M52" s="956"/>
      <c r="N52" s="897"/>
    </row>
    <row r="53" spans="1:14" s="35" customFormat="1" ht="17.100000000000001" customHeight="1">
      <c r="A53" s="903" t="s">
        <v>1108</v>
      </c>
      <c r="B53" s="1119" t="s">
        <v>1109</v>
      </c>
      <c r="C53" s="920"/>
      <c r="D53" s="1126"/>
      <c r="E53" s="1122"/>
      <c r="F53" s="1131"/>
      <c r="G53" s="923"/>
      <c r="H53" s="1124">
        <f t="shared" si="6"/>
        <v>0</v>
      </c>
      <c r="I53" s="957" t="str">
        <f t="shared" si="0"/>
        <v/>
      </c>
      <c r="J53" s="956"/>
      <c r="K53" s="897"/>
      <c r="L53" s="956"/>
      <c r="M53" s="956"/>
      <c r="N53" s="897"/>
    </row>
    <row r="54" spans="1:14" s="35" customFormat="1" ht="17.100000000000001" customHeight="1">
      <c r="A54" s="903" t="s">
        <v>1110</v>
      </c>
      <c r="B54" s="1119" t="s">
        <v>1111</v>
      </c>
      <c r="C54" s="1129">
        <v>995</v>
      </c>
      <c r="D54" s="921">
        <v>0</v>
      </c>
      <c r="E54" s="1122">
        <f t="shared" si="5"/>
        <v>995</v>
      </c>
      <c r="F54" s="1131">
        <v>0</v>
      </c>
      <c r="G54" s="923">
        <v>0</v>
      </c>
      <c r="H54" s="1124">
        <f t="shared" si="6"/>
        <v>995</v>
      </c>
      <c r="I54" s="957">
        <f t="shared" si="0"/>
        <v>0</v>
      </c>
      <c r="J54" s="956"/>
      <c r="K54" s="897"/>
      <c r="L54" s="956"/>
      <c r="M54" s="956"/>
      <c r="N54" s="897"/>
    </row>
    <row r="55" spans="1:14" s="35" customFormat="1" ht="17.100000000000001" customHeight="1">
      <c r="A55" s="903" t="s">
        <v>1112</v>
      </c>
      <c r="B55" s="1119" t="s">
        <v>1113</v>
      </c>
      <c r="C55" s="1125"/>
      <c r="D55" s="1126"/>
      <c r="E55" s="1122"/>
      <c r="F55" s="1125"/>
      <c r="G55" s="960"/>
      <c r="H55" s="1124"/>
      <c r="I55" s="957" t="str">
        <f t="shared" si="0"/>
        <v/>
      </c>
      <c r="J55" s="956"/>
      <c r="K55" s="897"/>
      <c r="L55" s="956"/>
      <c r="M55" s="956"/>
      <c r="N55" s="897"/>
    </row>
    <row r="56" spans="1:14" s="35" customFormat="1" ht="17.100000000000001" customHeight="1">
      <c r="A56" s="903" t="s">
        <v>1114</v>
      </c>
      <c r="B56" s="1119" t="s">
        <v>1115</v>
      </c>
      <c r="C56" s="920">
        <v>163902</v>
      </c>
      <c r="D56" s="1126">
        <v>0</v>
      </c>
      <c r="E56" s="1122">
        <f t="shared" si="5"/>
        <v>163902</v>
      </c>
      <c r="F56" s="1131">
        <v>28854</v>
      </c>
      <c r="G56" s="923">
        <v>15813</v>
      </c>
      <c r="H56" s="1124">
        <f t="shared" si="6"/>
        <v>135048</v>
      </c>
      <c r="I56" s="957">
        <f t="shared" si="0"/>
        <v>0.17604422154702201</v>
      </c>
      <c r="J56" s="956"/>
      <c r="K56" s="897"/>
      <c r="L56" s="956"/>
      <c r="M56" s="956"/>
      <c r="N56" s="897"/>
    </row>
    <row r="57" spans="1:14" s="35" customFormat="1" ht="17.100000000000001" customHeight="1">
      <c r="A57" s="903" t="s">
        <v>1116</v>
      </c>
      <c r="B57" s="1119" t="s">
        <v>1117</v>
      </c>
      <c r="C57" s="1125"/>
      <c r="D57" s="1126"/>
      <c r="E57" s="1122"/>
      <c r="F57" s="1125"/>
      <c r="G57" s="960"/>
      <c r="H57" s="1124"/>
      <c r="I57" s="957" t="str">
        <f t="shared" si="0"/>
        <v/>
      </c>
      <c r="J57" s="956"/>
      <c r="K57" s="897"/>
      <c r="L57" s="956"/>
      <c r="M57" s="956"/>
      <c r="N57" s="897"/>
    </row>
    <row r="58" spans="1:14" s="35" customFormat="1" ht="17.100000000000001" customHeight="1">
      <c r="A58" s="903" t="s">
        <v>1118</v>
      </c>
      <c r="B58" s="1119" t="s">
        <v>1119</v>
      </c>
      <c r="C58" s="920">
        <v>7635</v>
      </c>
      <c r="D58" s="1126">
        <v>0</v>
      </c>
      <c r="E58" s="1122">
        <f t="shared" si="5"/>
        <v>7635</v>
      </c>
      <c r="F58" s="1132">
        <v>1196</v>
      </c>
      <c r="G58" s="1128">
        <v>1196</v>
      </c>
      <c r="H58" s="1124">
        <f t="shared" si="6"/>
        <v>6439</v>
      </c>
      <c r="I58" s="957">
        <f t="shared" si="0"/>
        <v>0.15664702030124428</v>
      </c>
      <c r="J58" s="956"/>
      <c r="K58" s="897"/>
      <c r="L58" s="956"/>
      <c r="M58" s="956"/>
      <c r="N58" s="897"/>
    </row>
    <row r="59" spans="1:14" s="35" customFormat="1" ht="17.100000000000001" customHeight="1">
      <c r="A59" s="903" t="s">
        <v>1120</v>
      </c>
      <c r="B59" s="1119" t="s">
        <v>1121</v>
      </c>
      <c r="C59" s="920">
        <v>470396</v>
      </c>
      <c r="D59" s="1126">
        <v>-24000</v>
      </c>
      <c r="E59" s="1122">
        <f t="shared" si="5"/>
        <v>446396</v>
      </c>
      <c r="F59" s="1131">
        <v>0</v>
      </c>
      <c r="G59" s="923">
        <v>0</v>
      </c>
      <c r="H59" s="1124">
        <f t="shared" si="6"/>
        <v>446396</v>
      </c>
      <c r="I59" s="957">
        <f t="shared" si="0"/>
        <v>0</v>
      </c>
      <c r="J59" s="956"/>
      <c r="K59" s="897"/>
      <c r="L59" s="956"/>
      <c r="M59" s="956"/>
      <c r="N59" s="897"/>
    </row>
    <row r="60" spans="1:14" s="35" customFormat="1" ht="17.100000000000001" customHeight="1">
      <c r="A60" s="903" t="s">
        <v>1122</v>
      </c>
      <c r="B60" s="1119" t="s">
        <v>1123</v>
      </c>
      <c r="C60" s="1125"/>
      <c r="D60" s="1126"/>
      <c r="E60" s="1122"/>
      <c r="F60" s="1125"/>
      <c r="G60" s="960"/>
      <c r="H60" s="1124"/>
      <c r="I60" s="957" t="str">
        <f t="shared" si="0"/>
        <v/>
      </c>
      <c r="J60" s="956"/>
      <c r="K60" s="897"/>
      <c r="L60" s="956"/>
      <c r="M60" s="956"/>
      <c r="N60" s="897"/>
    </row>
    <row r="61" spans="1:14" s="35" customFormat="1" ht="17.100000000000001" customHeight="1">
      <c r="A61" s="903" t="s">
        <v>1124</v>
      </c>
      <c r="B61" s="1119" t="s">
        <v>1125</v>
      </c>
      <c r="C61" s="921">
        <v>216</v>
      </c>
      <c r="D61" s="1126">
        <v>0</v>
      </c>
      <c r="E61" s="1122">
        <f t="shared" si="5"/>
        <v>216</v>
      </c>
      <c r="F61" s="1131">
        <v>198</v>
      </c>
      <c r="G61" s="924">
        <v>198</v>
      </c>
      <c r="H61" s="1124">
        <f t="shared" si="6"/>
        <v>18</v>
      </c>
      <c r="I61" s="957">
        <f t="shared" si="0"/>
        <v>0.91666666666666663</v>
      </c>
      <c r="J61" s="956"/>
      <c r="K61" s="897"/>
      <c r="L61" s="956"/>
      <c r="M61" s="956"/>
      <c r="N61" s="897"/>
    </row>
    <row r="62" spans="1:14" s="35" customFormat="1" ht="17.100000000000001" customHeight="1">
      <c r="A62" s="903" t="s">
        <v>1126</v>
      </c>
      <c r="B62" s="1119" t="s">
        <v>1127</v>
      </c>
      <c r="C62" s="1125"/>
      <c r="D62" s="1126"/>
      <c r="E62" s="1122"/>
      <c r="F62" s="1125"/>
      <c r="G62" s="960"/>
      <c r="H62" s="1124"/>
      <c r="I62" s="957" t="str">
        <f t="shared" si="0"/>
        <v/>
      </c>
      <c r="J62" s="956"/>
      <c r="K62" s="897"/>
      <c r="L62" s="956"/>
      <c r="M62" s="956"/>
      <c r="N62" s="897"/>
    </row>
    <row r="63" spans="1:14" s="35" customFormat="1" ht="17.100000000000001" customHeight="1">
      <c r="A63" s="903" t="s">
        <v>1128</v>
      </c>
      <c r="B63" s="1119" t="s">
        <v>1129</v>
      </c>
      <c r="C63" s="920">
        <v>550694</v>
      </c>
      <c r="D63" s="1126">
        <v>0</v>
      </c>
      <c r="E63" s="1122">
        <f t="shared" si="5"/>
        <v>550694</v>
      </c>
      <c r="F63" s="1131">
        <v>134375</v>
      </c>
      <c r="G63" s="923">
        <v>134375</v>
      </c>
      <c r="H63" s="1124">
        <f t="shared" si="6"/>
        <v>416319</v>
      </c>
      <c r="I63" s="957">
        <f t="shared" si="0"/>
        <v>0.24401028520376108</v>
      </c>
      <c r="J63" s="956"/>
      <c r="K63" s="897"/>
      <c r="L63" s="956"/>
      <c r="M63" s="956"/>
      <c r="N63" s="897"/>
    </row>
    <row r="64" spans="1:14" s="35" customFormat="1" ht="17.100000000000001" customHeight="1">
      <c r="A64" s="903" t="s">
        <v>1130</v>
      </c>
      <c r="B64" s="1119" t="s">
        <v>1131</v>
      </c>
      <c r="C64" s="1125"/>
      <c r="D64" s="1126"/>
      <c r="E64" s="1122"/>
      <c r="F64" s="1125"/>
      <c r="G64" s="960"/>
      <c r="H64" s="1124"/>
      <c r="I64" s="957" t="str">
        <f t="shared" si="0"/>
        <v/>
      </c>
      <c r="J64" s="956"/>
      <c r="K64" s="897"/>
      <c r="L64" s="956"/>
      <c r="M64" s="956"/>
      <c r="N64" s="897"/>
    </row>
    <row r="65" spans="1:14" s="35" customFormat="1" ht="17.100000000000001" customHeight="1">
      <c r="A65" s="903" t="s">
        <v>1132</v>
      </c>
      <c r="B65" s="1119" t="s">
        <v>1133</v>
      </c>
      <c r="C65" s="920">
        <v>33171</v>
      </c>
      <c r="D65" s="1126">
        <v>24000</v>
      </c>
      <c r="E65" s="1122">
        <f t="shared" si="5"/>
        <v>57171</v>
      </c>
      <c r="F65" s="1131">
        <v>48000</v>
      </c>
      <c r="G65" s="923">
        <v>48000</v>
      </c>
      <c r="H65" s="1124">
        <f t="shared" si="6"/>
        <v>9171</v>
      </c>
      <c r="I65" s="957">
        <f t="shared" si="0"/>
        <v>0.83958650364695386</v>
      </c>
      <c r="J65" s="956"/>
      <c r="K65" s="897"/>
      <c r="L65" s="956"/>
      <c r="M65" s="956"/>
      <c r="N65" s="897"/>
    </row>
    <row r="66" spans="1:14" s="35" customFormat="1" ht="17.100000000000001" customHeight="1">
      <c r="A66" s="903" t="s">
        <v>1134</v>
      </c>
      <c r="B66" s="1119" t="s">
        <v>1135</v>
      </c>
      <c r="C66" s="1125"/>
      <c r="D66" s="1126"/>
      <c r="E66" s="1122"/>
      <c r="F66" s="1125"/>
      <c r="G66" s="960"/>
      <c r="H66" s="1124"/>
      <c r="I66" s="957" t="str">
        <f t="shared" si="0"/>
        <v/>
      </c>
      <c r="J66" s="956"/>
      <c r="K66" s="897"/>
      <c r="L66" s="956"/>
      <c r="M66" s="956"/>
      <c r="N66" s="897"/>
    </row>
    <row r="67" spans="1:14" s="35" customFormat="1" ht="17.100000000000001" customHeight="1">
      <c r="A67" s="903" t="s">
        <v>1136</v>
      </c>
      <c r="B67" s="1119" t="s">
        <v>1137</v>
      </c>
      <c r="C67" s="920">
        <v>21801</v>
      </c>
      <c r="D67" s="1126">
        <v>0</v>
      </c>
      <c r="E67" s="1122">
        <f t="shared" si="5"/>
        <v>21801</v>
      </c>
      <c r="F67" s="1131">
        <v>134</v>
      </c>
      <c r="G67" s="923">
        <v>134</v>
      </c>
      <c r="H67" s="1124">
        <f t="shared" si="6"/>
        <v>21667</v>
      </c>
      <c r="I67" s="957">
        <f t="shared" si="0"/>
        <v>6.1465070409614242E-3</v>
      </c>
      <c r="J67" s="956"/>
      <c r="K67" s="897"/>
      <c r="L67" s="956"/>
      <c r="M67" s="956"/>
      <c r="N67" s="897"/>
    </row>
    <row r="68" spans="1:14" s="35" customFormat="1" ht="17.100000000000001" customHeight="1">
      <c r="A68" s="903" t="s">
        <v>1138</v>
      </c>
      <c r="B68" s="1119" t="s">
        <v>1139</v>
      </c>
      <c r="C68" s="920">
        <v>61734</v>
      </c>
      <c r="D68" s="1126">
        <v>0</v>
      </c>
      <c r="E68" s="1122">
        <f t="shared" si="5"/>
        <v>61734</v>
      </c>
      <c r="F68" s="1131">
        <v>7556</v>
      </c>
      <c r="G68" s="923">
        <v>7556</v>
      </c>
      <c r="H68" s="1124">
        <f t="shared" si="6"/>
        <v>54178</v>
      </c>
      <c r="I68" s="957">
        <f t="shared" si="0"/>
        <v>0.12239608643535167</v>
      </c>
      <c r="J68" s="956"/>
      <c r="K68" s="897"/>
      <c r="L68" s="956"/>
      <c r="M68" s="956"/>
      <c r="N68" s="897"/>
    </row>
    <row r="69" spans="1:14" s="35" customFormat="1" ht="10.5" customHeight="1">
      <c r="A69" s="903"/>
      <c r="B69" s="1119"/>
      <c r="C69" s="1125"/>
      <c r="D69" s="1126"/>
      <c r="E69" s="1122"/>
      <c r="F69" s="1125"/>
      <c r="G69" s="958"/>
      <c r="H69" s="1124"/>
      <c r="I69" s="957" t="str">
        <f t="shared" si="0"/>
        <v/>
      </c>
      <c r="J69" s="956"/>
      <c r="K69" s="897"/>
      <c r="L69" s="956"/>
      <c r="M69" s="956"/>
      <c r="N69" s="897"/>
    </row>
    <row r="70" spans="1:14" s="35" customFormat="1" ht="17.100000000000001" customHeight="1">
      <c r="A70" s="904" t="s">
        <v>1140</v>
      </c>
      <c r="B70" s="1115" t="s">
        <v>1141</v>
      </c>
      <c r="C70" s="1116">
        <f>SUM(C71:C119)</f>
        <v>11497703</v>
      </c>
      <c r="D70" s="1117">
        <f>SUM(D71:D119)+1</f>
        <v>0</v>
      </c>
      <c r="E70" s="1116">
        <f>SUM(E71:E119)+1</f>
        <v>11497703</v>
      </c>
      <c r="F70" s="1117">
        <f>SUM(F71:F119)-1</f>
        <v>3371907</v>
      </c>
      <c r="G70" s="1133">
        <f>SUM(G71:G119)</f>
        <v>1744701</v>
      </c>
      <c r="H70" s="1118">
        <f t="shared" si="6"/>
        <v>8125796</v>
      </c>
      <c r="I70" s="955">
        <f t="shared" si="0"/>
        <v>0.29326788141944526</v>
      </c>
      <c r="J70" s="956"/>
      <c r="K70" s="897"/>
      <c r="L70" s="956"/>
      <c r="M70" s="956"/>
      <c r="N70" s="897"/>
    </row>
    <row r="71" spans="1:14" s="35" customFormat="1" ht="14.25" customHeight="1">
      <c r="A71" s="903" t="s">
        <v>1142</v>
      </c>
      <c r="B71" s="1119" t="s">
        <v>1143</v>
      </c>
      <c r="C71" s="1125"/>
      <c r="D71" s="1126"/>
      <c r="E71" s="1122"/>
      <c r="F71" s="1125"/>
      <c r="G71" s="959"/>
      <c r="H71" s="1124"/>
      <c r="I71" s="957" t="str">
        <f t="shared" si="0"/>
        <v/>
      </c>
      <c r="J71" s="956"/>
      <c r="K71" s="897"/>
      <c r="L71" s="956"/>
      <c r="M71" s="956"/>
      <c r="N71" s="897"/>
    </row>
    <row r="72" spans="1:14" s="35" customFormat="1" ht="17.100000000000001" customHeight="1">
      <c r="A72" s="903" t="s">
        <v>1144</v>
      </c>
      <c r="B72" s="1119" t="s">
        <v>1145</v>
      </c>
      <c r="C72" s="921">
        <v>1340073</v>
      </c>
      <c r="D72" s="1126">
        <v>0</v>
      </c>
      <c r="E72" s="1122">
        <f t="shared" si="5"/>
        <v>1340073</v>
      </c>
      <c r="F72" s="1131">
        <v>340954</v>
      </c>
      <c r="G72" s="1131">
        <v>340954</v>
      </c>
      <c r="H72" s="1124">
        <f t="shared" si="6"/>
        <v>999119</v>
      </c>
      <c r="I72" s="957">
        <f t="shared" si="0"/>
        <v>0.25442942287472398</v>
      </c>
      <c r="J72" s="956"/>
      <c r="K72" s="897"/>
      <c r="L72" s="956"/>
      <c r="M72" s="956"/>
      <c r="N72" s="897"/>
    </row>
    <row r="73" spans="1:14" s="35" customFormat="1" ht="17.100000000000001" customHeight="1">
      <c r="A73" s="905" t="s">
        <v>1146</v>
      </c>
      <c r="B73" s="899" t="s">
        <v>1147</v>
      </c>
      <c r="C73" s="922">
        <v>50369</v>
      </c>
      <c r="D73" s="900">
        <v>0</v>
      </c>
      <c r="E73" s="901">
        <f t="shared" si="5"/>
        <v>50369</v>
      </c>
      <c r="F73" s="925">
        <v>11587</v>
      </c>
      <c r="G73" s="925">
        <v>11587</v>
      </c>
      <c r="H73" s="902">
        <f t="shared" si="6"/>
        <v>38782</v>
      </c>
      <c r="I73" s="934">
        <f t="shared" si="0"/>
        <v>0.23004228791518594</v>
      </c>
      <c r="J73" s="956"/>
      <c r="K73" s="897"/>
      <c r="L73" s="956"/>
      <c r="M73" s="956"/>
      <c r="N73" s="897"/>
    </row>
    <row r="74" spans="1:14" s="35" customFormat="1" ht="17.100000000000001" customHeight="1">
      <c r="A74" s="903" t="s">
        <v>1148</v>
      </c>
      <c r="B74" s="1119" t="s">
        <v>1149</v>
      </c>
      <c r="C74" s="920">
        <v>253376</v>
      </c>
      <c r="D74" s="1126">
        <v>0</v>
      </c>
      <c r="E74" s="1122">
        <f t="shared" si="5"/>
        <v>253376</v>
      </c>
      <c r="F74" s="1131">
        <v>71644</v>
      </c>
      <c r="G74" s="1131">
        <v>71644</v>
      </c>
      <c r="H74" s="1124">
        <f t="shared" si="6"/>
        <v>181732</v>
      </c>
      <c r="I74" s="957">
        <f t="shared" si="0"/>
        <v>0.2827576408183885</v>
      </c>
      <c r="J74" s="956"/>
      <c r="K74" s="897"/>
      <c r="L74" s="956"/>
      <c r="M74" s="956"/>
      <c r="N74" s="897"/>
    </row>
    <row r="75" spans="1:14" s="35" customFormat="1" ht="17.100000000000001" customHeight="1">
      <c r="A75" s="903" t="s">
        <v>1150</v>
      </c>
      <c r="B75" s="1119" t="s">
        <v>1151</v>
      </c>
      <c r="C75" s="1129">
        <v>400000</v>
      </c>
      <c r="D75" s="1134">
        <v>196639</v>
      </c>
      <c r="E75" s="1122">
        <f t="shared" si="5"/>
        <v>596639</v>
      </c>
      <c r="F75" s="1131">
        <v>596639</v>
      </c>
      <c r="G75" s="1131">
        <v>0</v>
      </c>
      <c r="H75" s="1124">
        <f t="shared" si="6"/>
        <v>0</v>
      </c>
      <c r="I75" s="957">
        <f t="shared" si="0"/>
        <v>1</v>
      </c>
      <c r="J75" s="956"/>
      <c r="K75" s="897"/>
      <c r="L75" s="956"/>
      <c r="M75" s="956"/>
      <c r="N75" s="897"/>
    </row>
    <row r="76" spans="1:14" s="35" customFormat="1" ht="17.100000000000001" customHeight="1">
      <c r="A76" s="903" t="s">
        <v>1152</v>
      </c>
      <c r="B76" s="1119" t="s">
        <v>1153</v>
      </c>
      <c r="C76" s="920">
        <v>412756</v>
      </c>
      <c r="D76" s="1126">
        <v>0</v>
      </c>
      <c r="E76" s="1122">
        <f t="shared" si="5"/>
        <v>412756</v>
      </c>
      <c r="F76" s="1131">
        <v>121005</v>
      </c>
      <c r="G76" s="1131">
        <v>97005</v>
      </c>
      <c r="H76" s="1124">
        <f t="shared" si="6"/>
        <v>291751</v>
      </c>
      <c r="I76" s="957">
        <f t="shared" si="0"/>
        <v>0.29316351549099223</v>
      </c>
      <c r="J76" s="956"/>
      <c r="K76" s="897"/>
      <c r="L76" s="956"/>
      <c r="M76" s="956"/>
      <c r="N76" s="897"/>
    </row>
    <row r="77" spans="1:14" s="35" customFormat="1" ht="17.100000000000001" customHeight="1">
      <c r="A77" s="903" t="s">
        <v>1154</v>
      </c>
      <c r="B77" s="1119" t="s">
        <v>1155</v>
      </c>
      <c r="C77" s="920">
        <v>18651</v>
      </c>
      <c r="D77" s="1126">
        <v>0</v>
      </c>
      <c r="E77" s="1122">
        <f t="shared" si="5"/>
        <v>18651</v>
      </c>
      <c r="F77" s="1131">
        <v>4573</v>
      </c>
      <c r="G77" s="1131">
        <v>4573</v>
      </c>
      <c r="H77" s="1124">
        <f t="shared" si="6"/>
        <v>14078</v>
      </c>
      <c r="I77" s="957">
        <f t="shared" si="0"/>
        <v>0.24518792558039784</v>
      </c>
      <c r="J77" s="956"/>
      <c r="K77" s="897"/>
      <c r="L77" s="956"/>
      <c r="M77" s="956"/>
      <c r="N77" s="897"/>
    </row>
    <row r="78" spans="1:14" s="35" customFormat="1" ht="17.100000000000001" customHeight="1">
      <c r="A78" s="903" t="s">
        <v>1156</v>
      </c>
      <c r="B78" s="1119" t="s">
        <v>1157</v>
      </c>
      <c r="C78" s="921">
        <v>9306</v>
      </c>
      <c r="D78" s="1126">
        <v>0</v>
      </c>
      <c r="E78" s="1122">
        <f t="shared" si="5"/>
        <v>9306</v>
      </c>
      <c r="F78" s="1131">
        <v>3300</v>
      </c>
      <c r="G78" s="1131">
        <v>1100</v>
      </c>
      <c r="H78" s="1124">
        <f t="shared" si="6"/>
        <v>6006</v>
      </c>
      <c r="I78" s="957">
        <f t="shared" si="0"/>
        <v>0.3546099290780142</v>
      </c>
      <c r="J78" s="956"/>
      <c r="K78" s="897"/>
      <c r="L78" s="956"/>
      <c r="M78" s="956"/>
      <c r="N78" s="897"/>
    </row>
    <row r="79" spans="1:14" s="35" customFormat="1" ht="14.25" customHeight="1">
      <c r="A79" s="903" t="s">
        <v>1158</v>
      </c>
      <c r="B79" s="1119" t="s">
        <v>1159</v>
      </c>
      <c r="C79" s="1125"/>
      <c r="D79" s="1126"/>
      <c r="E79" s="1122"/>
      <c r="F79" s="1125"/>
      <c r="G79" s="1125"/>
      <c r="H79" s="1124"/>
      <c r="I79" s="957" t="str">
        <f t="shared" si="0"/>
        <v/>
      </c>
      <c r="J79" s="956"/>
      <c r="K79" s="897"/>
      <c r="L79" s="956"/>
      <c r="M79" s="956"/>
      <c r="N79" s="897"/>
    </row>
    <row r="80" spans="1:14" s="35" customFormat="1" ht="17.100000000000001" customHeight="1">
      <c r="A80" s="903" t="s">
        <v>1160</v>
      </c>
      <c r="B80" s="1119" t="s">
        <v>1161</v>
      </c>
      <c r="C80" s="920">
        <v>71664</v>
      </c>
      <c r="D80" s="1126">
        <v>0</v>
      </c>
      <c r="E80" s="1122">
        <f t="shared" si="5"/>
        <v>71664</v>
      </c>
      <c r="F80" s="1125">
        <v>22530</v>
      </c>
      <c r="G80" s="1125">
        <v>0</v>
      </c>
      <c r="H80" s="1124">
        <f t="shared" si="6"/>
        <v>49134</v>
      </c>
      <c r="I80" s="957">
        <f t="shared" si="0"/>
        <v>0.31438379102478231</v>
      </c>
      <c r="J80" s="956"/>
      <c r="K80" s="897"/>
      <c r="L80" s="956"/>
      <c r="M80" s="956"/>
      <c r="N80" s="897"/>
    </row>
    <row r="81" spans="1:14" s="35" customFormat="1" ht="17.100000000000001" customHeight="1">
      <c r="A81" s="903" t="s">
        <v>1162</v>
      </c>
      <c r="B81" s="1119" t="s">
        <v>1163</v>
      </c>
      <c r="C81" s="920">
        <v>62473</v>
      </c>
      <c r="D81" s="1126">
        <v>0</v>
      </c>
      <c r="E81" s="1122">
        <f t="shared" si="5"/>
        <v>62473</v>
      </c>
      <c r="F81" s="1125">
        <v>19626</v>
      </c>
      <c r="G81" s="1125">
        <v>13045</v>
      </c>
      <c r="H81" s="1124">
        <f t="shared" si="6"/>
        <v>42847</v>
      </c>
      <c r="I81" s="957">
        <f t="shared" si="0"/>
        <v>0.3141517135402494</v>
      </c>
      <c r="J81" s="956"/>
      <c r="K81" s="897"/>
      <c r="L81" s="956"/>
      <c r="M81" s="956"/>
      <c r="N81" s="897"/>
    </row>
    <row r="82" spans="1:14" s="35" customFormat="1" ht="17.100000000000001" customHeight="1">
      <c r="A82" s="903" t="s">
        <v>1164</v>
      </c>
      <c r="B82" s="1119" t="s">
        <v>1165</v>
      </c>
      <c r="C82" s="921">
        <v>119666</v>
      </c>
      <c r="D82" s="1126">
        <v>0</v>
      </c>
      <c r="E82" s="1122">
        <f t="shared" si="5"/>
        <v>119666</v>
      </c>
      <c r="F82" s="1125">
        <v>35905</v>
      </c>
      <c r="G82" s="1125">
        <v>11096</v>
      </c>
      <c r="H82" s="1124">
        <f t="shared" si="6"/>
        <v>83761</v>
      </c>
      <c r="I82" s="957">
        <f t="shared" si="0"/>
        <v>0.30004345428108237</v>
      </c>
      <c r="J82" s="956"/>
      <c r="K82" s="897"/>
      <c r="L82" s="956"/>
      <c r="M82" s="956"/>
      <c r="N82" s="897"/>
    </row>
    <row r="83" spans="1:14" s="35" customFormat="1" ht="17.100000000000001" customHeight="1">
      <c r="A83" s="903" t="s">
        <v>1166</v>
      </c>
      <c r="B83" s="1119" t="s">
        <v>1167</v>
      </c>
      <c r="C83" s="920">
        <v>21734</v>
      </c>
      <c r="D83" s="1126">
        <v>0</v>
      </c>
      <c r="E83" s="1122">
        <f t="shared" si="5"/>
        <v>21734</v>
      </c>
      <c r="F83" s="1125">
        <v>2313</v>
      </c>
      <c r="G83" s="1125">
        <v>2313</v>
      </c>
      <c r="H83" s="1124">
        <f t="shared" si="6"/>
        <v>19421</v>
      </c>
      <c r="I83" s="957">
        <f t="shared" si="0"/>
        <v>0.10642311585534187</v>
      </c>
      <c r="J83" s="956"/>
      <c r="K83" s="897"/>
      <c r="L83" s="956"/>
      <c r="M83" s="956"/>
      <c r="N83" s="897"/>
    </row>
    <row r="84" spans="1:14" s="35" customFormat="1" ht="17.100000000000001" customHeight="1">
      <c r="A84" s="903">
        <v>32701</v>
      </c>
      <c r="B84" s="1119" t="s">
        <v>1315</v>
      </c>
      <c r="C84" s="920">
        <v>0</v>
      </c>
      <c r="D84" s="1126">
        <v>0</v>
      </c>
      <c r="E84" s="1122">
        <f t="shared" si="5"/>
        <v>0</v>
      </c>
      <c r="F84" s="1125">
        <v>0</v>
      </c>
      <c r="G84" s="1125">
        <v>0</v>
      </c>
      <c r="H84" s="1124">
        <f t="shared" si="6"/>
        <v>0</v>
      </c>
      <c r="I84" s="957" t="str">
        <f t="shared" si="0"/>
        <v/>
      </c>
      <c r="J84" s="956"/>
      <c r="K84" s="897"/>
      <c r="L84" s="956"/>
      <c r="M84" s="956"/>
      <c r="N84" s="897"/>
    </row>
    <row r="85" spans="1:14" s="35" customFormat="1" ht="17.100000000000001" customHeight="1">
      <c r="A85" s="903">
        <v>32901</v>
      </c>
      <c r="B85" s="1119" t="s">
        <v>1168</v>
      </c>
      <c r="C85" s="920">
        <v>0</v>
      </c>
      <c r="D85" s="1126">
        <v>0</v>
      </c>
      <c r="E85" s="1122">
        <f t="shared" si="5"/>
        <v>0</v>
      </c>
      <c r="F85" s="1125">
        <v>0</v>
      </c>
      <c r="G85" s="1125">
        <v>0</v>
      </c>
      <c r="H85" s="1124">
        <f t="shared" si="6"/>
        <v>0</v>
      </c>
      <c r="I85" s="957" t="str">
        <f t="shared" si="0"/>
        <v/>
      </c>
      <c r="J85" s="956"/>
      <c r="K85" s="897"/>
      <c r="L85" s="956"/>
      <c r="M85" s="956"/>
      <c r="N85" s="897"/>
    </row>
    <row r="86" spans="1:14" s="35" customFormat="1" ht="13.5" customHeight="1">
      <c r="A86" s="903" t="s">
        <v>1169</v>
      </c>
      <c r="B86" s="1119" t="s">
        <v>1170</v>
      </c>
      <c r="C86" s="1125"/>
      <c r="D86" s="1126"/>
      <c r="E86" s="1122"/>
      <c r="F86" s="1125"/>
      <c r="G86" s="1125"/>
      <c r="H86" s="1124"/>
      <c r="I86" s="957"/>
      <c r="J86" s="956"/>
      <c r="K86" s="897"/>
      <c r="L86" s="956"/>
      <c r="M86" s="956"/>
      <c r="N86" s="897"/>
    </row>
    <row r="87" spans="1:14" s="35" customFormat="1" ht="17.100000000000001" customHeight="1">
      <c r="A87" s="903" t="s">
        <v>1171</v>
      </c>
      <c r="B87" s="1119" t="s">
        <v>1172</v>
      </c>
      <c r="C87" s="920">
        <v>2424957</v>
      </c>
      <c r="D87" s="1126">
        <v>-279205</v>
      </c>
      <c r="E87" s="1122">
        <f t="shared" si="5"/>
        <v>2145752</v>
      </c>
      <c r="F87" s="1131">
        <v>639089</v>
      </c>
      <c r="G87" s="1131">
        <v>260638</v>
      </c>
      <c r="H87" s="1124">
        <f t="shared" si="6"/>
        <v>1506663</v>
      </c>
      <c r="I87" s="957">
        <f t="shared" si="0"/>
        <v>0.29783917246727487</v>
      </c>
      <c r="J87" s="956"/>
      <c r="K87" s="897"/>
      <c r="L87" s="956"/>
      <c r="M87" s="956"/>
      <c r="N87" s="897"/>
    </row>
    <row r="88" spans="1:14" s="35" customFormat="1" ht="17.100000000000001" customHeight="1">
      <c r="A88" s="903" t="s">
        <v>1173</v>
      </c>
      <c r="B88" s="1119" t="s">
        <v>1174</v>
      </c>
      <c r="C88" s="920">
        <v>26028</v>
      </c>
      <c r="D88" s="1126">
        <v>0</v>
      </c>
      <c r="E88" s="1122">
        <f t="shared" si="5"/>
        <v>26028</v>
      </c>
      <c r="F88" s="1131">
        <v>3347</v>
      </c>
      <c r="G88" s="1131">
        <v>3347</v>
      </c>
      <c r="H88" s="1124">
        <f t="shared" si="6"/>
        <v>22681</v>
      </c>
      <c r="I88" s="957">
        <f t="shared" si="0"/>
        <v>0.12859228523128938</v>
      </c>
      <c r="J88" s="956"/>
      <c r="K88" s="897"/>
      <c r="L88" s="956"/>
      <c r="M88" s="956"/>
      <c r="N88" s="897"/>
    </row>
    <row r="89" spans="1:14" s="35" customFormat="1" ht="17.100000000000001" customHeight="1">
      <c r="A89" s="903" t="s">
        <v>1175</v>
      </c>
      <c r="B89" s="1119" t="s">
        <v>1176</v>
      </c>
      <c r="C89" s="921">
        <v>62628</v>
      </c>
      <c r="D89" s="1126">
        <v>22906</v>
      </c>
      <c r="E89" s="1122">
        <f t="shared" si="5"/>
        <v>85534</v>
      </c>
      <c r="F89" s="1131">
        <v>63645</v>
      </c>
      <c r="G89" s="1131">
        <v>63645</v>
      </c>
      <c r="H89" s="1124">
        <f t="shared" si="6"/>
        <v>21889</v>
      </c>
      <c r="I89" s="957">
        <f t="shared" si="0"/>
        <v>0.74409006944606826</v>
      </c>
      <c r="J89" s="956"/>
      <c r="K89" s="897"/>
      <c r="L89" s="956"/>
      <c r="M89" s="956"/>
      <c r="N89" s="897"/>
    </row>
    <row r="90" spans="1:14" s="35" customFormat="1" ht="17.100000000000001" customHeight="1">
      <c r="A90" s="903">
        <v>33603</v>
      </c>
      <c r="B90" s="1119" t="s">
        <v>1177</v>
      </c>
      <c r="C90" s="920">
        <v>4744</v>
      </c>
      <c r="D90" s="1126">
        <v>0</v>
      </c>
      <c r="E90" s="1122">
        <f t="shared" si="5"/>
        <v>4744</v>
      </c>
      <c r="F90" s="1131">
        <v>0</v>
      </c>
      <c r="G90" s="1131">
        <v>0</v>
      </c>
      <c r="H90" s="1124">
        <f t="shared" si="6"/>
        <v>4744</v>
      </c>
      <c r="I90" s="957">
        <f t="shared" si="0"/>
        <v>0</v>
      </c>
      <c r="J90" s="956"/>
      <c r="K90" s="897"/>
      <c r="L90" s="956"/>
      <c r="M90" s="956"/>
      <c r="N90" s="897"/>
    </row>
    <row r="91" spans="1:14" s="35" customFormat="1" ht="17.100000000000001" customHeight="1">
      <c r="A91" s="903" t="s">
        <v>1178</v>
      </c>
      <c r="B91" s="1119" t="s">
        <v>1179</v>
      </c>
      <c r="C91" s="920">
        <v>3381</v>
      </c>
      <c r="D91" s="1126">
        <v>0</v>
      </c>
      <c r="E91" s="1122">
        <f t="shared" si="5"/>
        <v>3381</v>
      </c>
      <c r="F91" s="1131">
        <v>1022</v>
      </c>
      <c r="G91" s="1131">
        <v>681</v>
      </c>
      <c r="H91" s="1124">
        <f t="shared" si="6"/>
        <v>2359</v>
      </c>
      <c r="I91" s="957">
        <f t="shared" si="0"/>
        <v>0.3022774327122153</v>
      </c>
      <c r="J91" s="956"/>
      <c r="K91" s="897"/>
      <c r="L91" s="956"/>
      <c r="M91" s="956"/>
      <c r="N91" s="897"/>
    </row>
    <row r="92" spans="1:14" s="35" customFormat="1" ht="13.5" customHeight="1">
      <c r="A92" s="903" t="s">
        <v>1180</v>
      </c>
      <c r="B92" s="1119" t="s">
        <v>1181</v>
      </c>
      <c r="C92" s="1125"/>
      <c r="D92" s="1126"/>
      <c r="E92" s="1122"/>
      <c r="F92" s="1125"/>
      <c r="G92" s="1125"/>
      <c r="H92" s="1124"/>
      <c r="I92" s="957" t="str">
        <f t="shared" si="0"/>
        <v/>
      </c>
      <c r="J92" s="956"/>
      <c r="K92" s="897"/>
      <c r="L92" s="956"/>
      <c r="M92" s="956"/>
      <c r="N92" s="897"/>
    </row>
    <row r="93" spans="1:14" s="35" customFormat="1" ht="17.100000000000001" customHeight="1">
      <c r="A93" s="903" t="s">
        <v>1182</v>
      </c>
      <c r="B93" s="1119" t="s">
        <v>1183</v>
      </c>
      <c r="C93" s="920">
        <v>207238</v>
      </c>
      <c r="D93" s="1126">
        <v>0</v>
      </c>
      <c r="E93" s="1122">
        <f t="shared" si="5"/>
        <v>207238</v>
      </c>
      <c r="F93" s="1131">
        <v>52643</v>
      </c>
      <c r="G93" s="1131">
        <v>52643</v>
      </c>
      <c r="H93" s="1124">
        <f t="shared" si="6"/>
        <v>154595</v>
      </c>
      <c r="I93" s="957">
        <f t="shared" si="0"/>
        <v>0.25402194578214421</v>
      </c>
      <c r="J93" s="956"/>
      <c r="K93" s="897"/>
      <c r="L93" s="956"/>
      <c r="M93" s="956"/>
      <c r="N93" s="897"/>
    </row>
    <row r="94" spans="1:14" s="35" customFormat="1" ht="17.100000000000001" customHeight="1">
      <c r="A94" s="903">
        <v>34401</v>
      </c>
      <c r="B94" s="1119" t="s">
        <v>1184</v>
      </c>
      <c r="D94" s="1126"/>
      <c r="E94" s="1122">
        <f t="shared" si="5"/>
        <v>0</v>
      </c>
      <c r="F94" s="1131"/>
      <c r="G94" s="1131"/>
      <c r="H94" s="1124">
        <f t="shared" si="6"/>
        <v>0</v>
      </c>
      <c r="I94" s="957" t="str">
        <f t="shared" si="0"/>
        <v/>
      </c>
      <c r="J94" s="956"/>
      <c r="K94" s="897"/>
      <c r="L94" s="956"/>
      <c r="M94" s="956"/>
      <c r="N94" s="897"/>
    </row>
    <row r="95" spans="1:14" s="35" customFormat="1" ht="17.100000000000001" customHeight="1">
      <c r="A95" s="903" t="s">
        <v>1185</v>
      </c>
      <c r="B95" s="1119" t="s">
        <v>1186</v>
      </c>
      <c r="C95" s="920">
        <v>322308</v>
      </c>
      <c r="D95" s="1126">
        <v>0</v>
      </c>
      <c r="E95" s="1122">
        <f t="shared" si="5"/>
        <v>322308</v>
      </c>
      <c r="F95" s="1131">
        <v>110281</v>
      </c>
      <c r="G95" s="1131">
        <v>110281</v>
      </c>
      <c r="H95" s="1124">
        <f t="shared" si="6"/>
        <v>212027</v>
      </c>
      <c r="I95" s="957">
        <f t="shared" si="0"/>
        <v>0.34216029388038771</v>
      </c>
      <c r="J95" s="956"/>
      <c r="K95" s="897"/>
      <c r="L95" s="956"/>
      <c r="M95" s="956"/>
      <c r="N95" s="897"/>
    </row>
    <row r="96" spans="1:14" s="35" customFormat="1" ht="17.100000000000001" customHeight="1">
      <c r="A96" s="903">
        <v>34701</v>
      </c>
      <c r="B96" s="1119" t="s">
        <v>1187</v>
      </c>
      <c r="D96" s="1126"/>
      <c r="E96" s="1122">
        <f t="shared" si="5"/>
        <v>0</v>
      </c>
      <c r="F96" s="1131"/>
      <c r="G96" s="1131"/>
      <c r="H96" s="1124">
        <f t="shared" si="6"/>
        <v>0</v>
      </c>
      <c r="I96" s="957" t="str">
        <f t="shared" si="0"/>
        <v/>
      </c>
      <c r="J96" s="956"/>
      <c r="K96" s="897"/>
      <c r="L96" s="956"/>
      <c r="M96" s="956"/>
      <c r="N96" s="897"/>
    </row>
    <row r="97" spans="1:14" s="35" customFormat="1" ht="17.100000000000001" customHeight="1">
      <c r="A97" s="903" t="s">
        <v>1188</v>
      </c>
      <c r="B97" s="1119" t="s">
        <v>1189</v>
      </c>
      <c r="C97" s="920">
        <v>1282527</v>
      </c>
      <c r="D97" s="1126">
        <v>0</v>
      </c>
      <c r="E97" s="1122">
        <f t="shared" si="5"/>
        <v>1282527</v>
      </c>
      <c r="F97" s="1131">
        <v>248294</v>
      </c>
      <c r="G97" s="1131">
        <v>248294</v>
      </c>
      <c r="H97" s="1124">
        <f t="shared" si="6"/>
        <v>1034233</v>
      </c>
      <c r="I97" s="957">
        <f t="shared" si="0"/>
        <v>0.19359748371769173</v>
      </c>
      <c r="J97" s="956"/>
      <c r="K97" s="897"/>
      <c r="L97" s="956"/>
      <c r="M97" s="956"/>
      <c r="N97" s="897"/>
    </row>
    <row r="98" spans="1:14" s="35" customFormat="1" ht="12.75" customHeight="1">
      <c r="A98" s="903" t="s">
        <v>1190</v>
      </c>
      <c r="B98" s="1119" t="s">
        <v>1191</v>
      </c>
      <c r="C98" s="1125"/>
      <c r="D98" s="1126"/>
      <c r="E98" s="1122"/>
      <c r="F98" s="1125"/>
      <c r="G98" s="1125"/>
      <c r="H98" s="1124"/>
      <c r="I98" s="957" t="str">
        <f t="shared" si="0"/>
        <v/>
      </c>
      <c r="J98" s="956"/>
      <c r="K98" s="897"/>
      <c r="L98" s="956"/>
      <c r="M98" s="956"/>
      <c r="N98" s="897"/>
    </row>
    <row r="99" spans="1:14" s="35" customFormat="1" ht="17.100000000000001" customHeight="1">
      <c r="A99" s="903" t="s">
        <v>1192</v>
      </c>
      <c r="B99" s="1119" t="s">
        <v>1193</v>
      </c>
      <c r="C99" s="920">
        <v>105758</v>
      </c>
      <c r="D99" s="1126">
        <v>-1106</v>
      </c>
      <c r="E99" s="1122">
        <f t="shared" si="5"/>
        <v>104652</v>
      </c>
      <c r="F99" s="1131">
        <v>7528</v>
      </c>
      <c r="G99" s="1131">
        <v>7528</v>
      </c>
      <c r="H99" s="1124">
        <f t="shared" si="6"/>
        <v>97124</v>
      </c>
      <c r="I99" s="957">
        <f t="shared" si="0"/>
        <v>7.1933646753048197E-2</v>
      </c>
      <c r="J99" s="956"/>
      <c r="K99" s="897"/>
      <c r="L99" s="956"/>
      <c r="M99" s="956"/>
      <c r="N99" s="897"/>
    </row>
    <row r="100" spans="1:14" s="35" customFormat="1" ht="17.100000000000001" customHeight="1">
      <c r="A100" s="903" t="s">
        <v>1194</v>
      </c>
      <c r="B100" s="1119" t="s">
        <v>1195</v>
      </c>
      <c r="C100" s="920">
        <v>104167</v>
      </c>
      <c r="D100" s="1126">
        <v>-21800</v>
      </c>
      <c r="E100" s="1122">
        <f t="shared" si="5"/>
        <v>82367</v>
      </c>
      <c r="F100" s="1131">
        <v>0</v>
      </c>
      <c r="G100" s="1131">
        <v>0</v>
      </c>
      <c r="H100" s="1124">
        <f t="shared" si="6"/>
        <v>82367</v>
      </c>
      <c r="I100" s="957">
        <f t="shared" si="0"/>
        <v>0</v>
      </c>
      <c r="J100" s="956"/>
      <c r="K100" s="897"/>
      <c r="L100" s="956"/>
      <c r="M100" s="956"/>
      <c r="N100" s="897"/>
    </row>
    <row r="101" spans="1:14" s="35" customFormat="1" ht="17.100000000000001" customHeight="1">
      <c r="A101" s="903" t="s">
        <v>1196</v>
      </c>
      <c r="B101" s="1119" t="s">
        <v>1197</v>
      </c>
      <c r="C101" s="921">
        <v>466542</v>
      </c>
      <c r="D101" s="1126">
        <v>0</v>
      </c>
      <c r="E101" s="1122">
        <f t="shared" ref="E101:E119" si="8">C101+D101</f>
        <v>466542</v>
      </c>
      <c r="F101" s="1131">
        <v>102387</v>
      </c>
      <c r="G101" s="1131">
        <v>68562</v>
      </c>
      <c r="H101" s="1124">
        <f t="shared" ref="H101:H128" si="9">E101-F101</f>
        <v>364155</v>
      </c>
      <c r="I101" s="957">
        <f t="shared" si="0"/>
        <v>0.21945934128117084</v>
      </c>
      <c r="J101" s="956"/>
      <c r="K101" s="897"/>
      <c r="L101" s="956"/>
      <c r="M101" s="956"/>
      <c r="N101" s="897"/>
    </row>
    <row r="102" spans="1:14" s="35" customFormat="1" ht="17.100000000000001" customHeight="1">
      <c r="A102" s="903" t="s">
        <v>1198</v>
      </c>
      <c r="B102" s="1119" t="s">
        <v>1199</v>
      </c>
      <c r="C102" s="920">
        <v>171322</v>
      </c>
      <c r="D102" s="1126">
        <v>0</v>
      </c>
      <c r="E102" s="1122">
        <f t="shared" si="8"/>
        <v>171322</v>
      </c>
      <c r="F102" s="1131">
        <v>44093</v>
      </c>
      <c r="G102" s="1131">
        <v>27258</v>
      </c>
      <c r="H102" s="1124">
        <f t="shared" si="9"/>
        <v>127229</v>
      </c>
      <c r="I102" s="957">
        <f t="shared" si="0"/>
        <v>0.25736916449726249</v>
      </c>
      <c r="J102" s="956"/>
      <c r="K102" s="897"/>
      <c r="L102" s="956"/>
      <c r="M102" s="956"/>
      <c r="N102" s="897"/>
    </row>
    <row r="103" spans="1:14" s="35" customFormat="1" ht="17.100000000000001" customHeight="1">
      <c r="A103" s="903" t="s">
        <v>1200</v>
      </c>
      <c r="B103" s="1119" t="s">
        <v>1201</v>
      </c>
      <c r="C103" s="920">
        <v>397435</v>
      </c>
      <c r="D103" s="1126">
        <v>82565</v>
      </c>
      <c r="E103" s="1122">
        <f t="shared" si="8"/>
        <v>480000</v>
      </c>
      <c r="F103" s="1131">
        <v>120000</v>
      </c>
      <c r="G103" s="1131">
        <v>0</v>
      </c>
      <c r="H103" s="1124">
        <f t="shared" si="9"/>
        <v>360000</v>
      </c>
      <c r="I103" s="957">
        <f t="shared" si="0"/>
        <v>0.25</v>
      </c>
      <c r="J103" s="956"/>
      <c r="K103" s="897"/>
      <c r="L103" s="956"/>
      <c r="M103" s="956"/>
      <c r="N103" s="897"/>
    </row>
    <row r="104" spans="1:14" s="35" customFormat="1" ht="17.100000000000001" customHeight="1">
      <c r="A104" s="903" t="s">
        <v>1202</v>
      </c>
      <c r="B104" s="1119" t="s">
        <v>1203</v>
      </c>
      <c r="C104" s="921">
        <v>31497</v>
      </c>
      <c r="D104" s="1126">
        <v>0</v>
      </c>
      <c r="E104" s="1122">
        <f t="shared" si="8"/>
        <v>31497</v>
      </c>
      <c r="F104" s="1131">
        <v>0</v>
      </c>
      <c r="G104" s="1131">
        <v>0</v>
      </c>
      <c r="H104" s="1124">
        <f t="shared" si="9"/>
        <v>31497</v>
      </c>
      <c r="I104" s="957">
        <f t="shared" si="0"/>
        <v>0</v>
      </c>
      <c r="J104" s="956"/>
      <c r="K104" s="897"/>
      <c r="L104" s="956"/>
      <c r="M104" s="956"/>
      <c r="N104" s="897"/>
    </row>
    <row r="105" spans="1:14" s="35" customFormat="1" ht="17.100000000000001" customHeight="1">
      <c r="A105" s="903" t="s">
        <v>1204</v>
      </c>
      <c r="B105" s="1119" t="s">
        <v>1205</v>
      </c>
      <c r="C105" s="1125"/>
      <c r="D105" s="1126"/>
      <c r="E105" s="1122"/>
      <c r="F105" s="1125"/>
      <c r="G105" s="1125"/>
      <c r="H105" s="1124"/>
      <c r="I105" s="1135" t="str">
        <f t="shared" si="0"/>
        <v/>
      </c>
      <c r="J105" s="956"/>
      <c r="K105" s="897"/>
      <c r="L105" s="956"/>
      <c r="M105" s="956"/>
      <c r="N105" s="897"/>
    </row>
    <row r="106" spans="1:14" s="35" customFormat="1" ht="17.100000000000001" customHeight="1">
      <c r="A106" s="905" t="s">
        <v>1206</v>
      </c>
      <c r="B106" s="899" t="s">
        <v>1207</v>
      </c>
      <c r="C106" s="935">
        <v>0</v>
      </c>
      <c r="D106" s="900">
        <v>0</v>
      </c>
      <c r="E106" s="901">
        <f t="shared" si="8"/>
        <v>0</v>
      </c>
      <c r="F106" s="935">
        <v>0</v>
      </c>
      <c r="G106" s="935">
        <v>0</v>
      </c>
      <c r="H106" s="902">
        <f t="shared" si="9"/>
        <v>0</v>
      </c>
      <c r="I106" s="1137" t="str">
        <f t="shared" si="0"/>
        <v/>
      </c>
      <c r="J106" s="956"/>
      <c r="K106" s="897"/>
      <c r="L106" s="956"/>
      <c r="M106" s="956"/>
      <c r="N106" s="897"/>
    </row>
    <row r="107" spans="1:14" s="35" customFormat="1" ht="17.100000000000001" customHeight="1">
      <c r="A107" s="903" t="s">
        <v>1208</v>
      </c>
      <c r="B107" s="1119" t="s">
        <v>1209</v>
      </c>
      <c r="C107" s="921">
        <v>538763</v>
      </c>
      <c r="D107" s="1126">
        <v>0</v>
      </c>
      <c r="E107" s="1122">
        <f>C107+D107</f>
        <v>538763</v>
      </c>
      <c r="F107" s="1131">
        <v>15793</v>
      </c>
      <c r="G107" s="1131">
        <v>15793</v>
      </c>
      <c r="H107" s="1124">
        <f t="shared" si="9"/>
        <v>522970</v>
      </c>
      <c r="I107" s="957">
        <f t="shared" si="0"/>
        <v>2.9313445800843784E-2</v>
      </c>
      <c r="J107" s="956"/>
      <c r="K107" s="897"/>
      <c r="L107" s="956"/>
      <c r="M107" s="956"/>
      <c r="N107" s="897"/>
    </row>
    <row r="108" spans="1:14" s="35" customFormat="1" ht="17.100000000000001" customHeight="1">
      <c r="A108" s="903" t="s">
        <v>1210</v>
      </c>
      <c r="B108" s="1119" t="s">
        <v>1211</v>
      </c>
      <c r="C108" s="921">
        <v>34751</v>
      </c>
      <c r="D108" s="1126">
        <v>0</v>
      </c>
      <c r="E108" s="1122">
        <f t="shared" si="8"/>
        <v>34751</v>
      </c>
      <c r="F108" s="1131">
        <v>10500</v>
      </c>
      <c r="G108" s="1131">
        <v>3500</v>
      </c>
      <c r="H108" s="1124">
        <f t="shared" si="9"/>
        <v>24251</v>
      </c>
      <c r="I108" s="957">
        <f t="shared" si="0"/>
        <v>0.30214957842939771</v>
      </c>
      <c r="J108" s="956"/>
      <c r="K108" s="897"/>
      <c r="L108" s="956"/>
      <c r="M108" s="956"/>
      <c r="N108" s="897"/>
    </row>
    <row r="109" spans="1:14" s="35" customFormat="1" ht="17.100000000000001" customHeight="1">
      <c r="A109" s="903" t="s">
        <v>1212</v>
      </c>
      <c r="B109" s="1119" t="s">
        <v>1213</v>
      </c>
      <c r="C109" s="1125"/>
      <c r="D109" s="1126"/>
      <c r="E109" s="1122"/>
      <c r="F109" s="1125"/>
      <c r="G109" s="1125"/>
      <c r="H109" s="1124"/>
      <c r="I109" s="957" t="str">
        <f t="shared" si="0"/>
        <v/>
      </c>
      <c r="J109" s="956"/>
      <c r="K109" s="897"/>
      <c r="L109" s="956"/>
      <c r="M109" s="956"/>
      <c r="N109" s="897"/>
    </row>
    <row r="110" spans="1:14" s="35" customFormat="1" ht="17.100000000000001" customHeight="1">
      <c r="A110" s="903">
        <v>37201</v>
      </c>
      <c r="B110" s="1119" t="s">
        <v>1214</v>
      </c>
      <c r="C110" s="920">
        <v>20528</v>
      </c>
      <c r="D110" s="1126">
        <v>0</v>
      </c>
      <c r="E110" s="1122">
        <f t="shared" si="8"/>
        <v>20528</v>
      </c>
      <c r="F110" s="1131">
        <v>901</v>
      </c>
      <c r="G110" s="1131">
        <v>901</v>
      </c>
      <c r="H110" s="1124">
        <f t="shared" si="9"/>
        <v>19627</v>
      </c>
      <c r="I110" s="957">
        <f t="shared" si="0"/>
        <v>4.3891270459859702E-2</v>
      </c>
      <c r="J110" s="956"/>
      <c r="K110" s="897"/>
      <c r="L110" s="956"/>
      <c r="M110" s="956"/>
      <c r="N110" s="897"/>
    </row>
    <row r="111" spans="1:14" s="35" customFormat="1" ht="17.100000000000001" customHeight="1">
      <c r="A111" s="903" t="s">
        <v>1215</v>
      </c>
      <c r="B111" s="1119" t="s">
        <v>1216</v>
      </c>
      <c r="C111" s="920">
        <v>220249</v>
      </c>
      <c r="D111" s="1126">
        <v>0</v>
      </c>
      <c r="E111" s="1122">
        <f t="shared" si="8"/>
        <v>220249</v>
      </c>
      <c r="F111" s="1131">
        <v>16451</v>
      </c>
      <c r="G111" s="1131">
        <v>11174</v>
      </c>
      <c r="H111" s="1124">
        <f t="shared" si="9"/>
        <v>203798</v>
      </c>
      <c r="I111" s="957">
        <f t="shared" si="0"/>
        <v>7.4692734132731586E-2</v>
      </c>
      <c r="J111" s="956"/>
      <c r="K111" s="897"/>
      <c r="L111" s="956"/>
      <c r="M111" s="956"/>
      <c r="N111" s="897"/>
    </row>
    <row r="112" spans="1:14" s="35" customFormat="1" ht="17.100000000000001" customHeight="1">
      <c r="A112" s="903">
        <v>37601</v>
      </c>
      <c r="B112" s="1119" t="s">
        <v>1316</v>
      </c>
      <c r="C112" s="920"/>
      <c r="D112" s="1126"/>
      <c r="E112" s="1122">
        <f t="shared" si="8"/>
        <v>0</v>
      </c>
      <c r="F112" s="1131"/>
      <c r="G112" s="923"/>
      <c r="H112" s="1124">
        <f t="shared" si="9"/>
        <v>0</v>
      </c>
      <c r="I112" s="957" t="str">
        <f t="shared" si="0"/>
        <v/>
      </c>
      <c r="J112" s="956"/>
      <c r="K112" s="897"/>
      <c r="L112" s="956"/>
      <c r="M112" s="956"/>
      <c r="N112" s="897"/>
    </row>
    <row r="113" spans="1:14" s="35" customFormat="1" ht="17.100000000000001" customHeight="1">
      <c r="A113" s="903" t="s">
        <v>1217</v>
      </c>
      <c r="B113" s="1119" t="s">
        <v>1218</v>
      </c>
      <c r="C113" s="1125"/>
      <c r="D113" s="1126"/>
      <c r="E113" s="1122"/>
      <c r="F113" s="1125"/>
      <c r="G113" s="960"/>
      <c r="H113" s="1124"/>
      <c r="I113" s="957" t="str">
        <f t="shared" si="0"/>
        <v/>
      </c>
      <c r="J113" s="956"/>
      <c r="K113" s="897"/>
      <c r="L113" s="956"/>
      <c r="M113" s="956"/>
      <c r="N113" s="897"/>
    </row>
    <row r="114" spans="1:14" s="35" customFormat="1" ht="17.100000000000001" customHeight="1">
      <c r="A114" s="903" t="s">
        <v>1219</v>
      </c>
      <c r="B114" s="1119" t="s">
        <v>1220</v>
      </c>
      <c r="C114" s="920">
        <v>363774</v>
      </c>
      <c r="D114" s="1126">
        <v>0</v>
      </c>
      <c r="E114" s="1122">
        <f t="shared" si="8"/>
        <v>363774</v>
      </c>
      <c r="F114" s="1125">
        <v>67244</v>
      </c>
      <c r="G114" s="960">
        <v>51636</v>
      </c>
      <c r="H114" s="1124">
        <f t="shared" si="9"/>
        <v>296530</v>
      </c>
      <c r="I114" s="957">
        <f t="shared" si="0"/>
        <v>0.18485103388367502</v>
      </c>
      <c r="J114" s="956"/>
      <c r="K114" s="897"/>
      <c r="L114" s="956"/>
      <c r="M114" s="956"/>
      <c r="N114" s="897"/>
    </row>
    <row r="115" spans="1:14" s="35" customFormat="1" ht="17.100000000000001" customHeight="1">
      <c r="A115" s="903" t="s">
        <v>1221</v>
      </c>
      <c r="B115" s="1119" t="s">
        <v>1222</v>
      </c>
      <c r="C115" s="920">
        <v>35122</v>
      </c>
      <c r="D115" s="1126">
        <v>0</v>
      </c>
      <c r="E115" s="1122">
        <f t="shared" si="8"/>
        <v>35122</v>
      </c>
      <c r="F115" s="1125"/>
      <c r="G115" s="1125"/>
      <c r="H115" s="1124">
        <f t="shared" si="9"/>
        <v>35122</v>
      </c>
      <c r="I115" s="957">
        <f t="shared" si="0"/>
        <v>0</v>
      </c>
      <c r="J115" s="956"/>
      <c r="K115" s="897"/>
      <c r="L115" s="956"/>
      <c r="M115" s="956"/>
      <c r="N115" s="897"/>
    </row>
    <row r="116" spans="1:14" s="35" customFormat="1" ht="17.100000000000001" customHeight="1">
      <c r="A116" s="903" t="s">
        <v>1223</v>
      </c>
      <c r="B116" s="1119" t="s">
        <v>1224</v>
      </c>
      <c r="C116" s="1125"/>
      <c r="D116" s="1126"/>
      <c r="E116" s="1122"/>
      <c r="F116" s="1125"/>
      <c r="G116" s="1125"/>
      <c r="H116" s="1124"/>
      <c r="I116" s="957" t="str">
        <f t="shared" si="0"/>
        <v/>
      </c>
      <c r="J116" s="956"/>
      <c r="K116" s="897"/>
      <c r="L116" s="956"/>
      <c r="M116" s="956"/>
      <c r="N116" s="897"/>
    </row>
    <row r="117" spans="1:14" s="35" customFormat="1" ht="17.100000000000001" customHeight="1">
      <c r="A117" s="903" t="s">
        <v>1225</v>
      </c>
      <c r="B117" s="1119" t="s">
        <v>1226</v>
      </c>
      <c r="C117" s="921">
        <v>196839</v>
      </c>
      <c r="D117" s="1126">
        <v>0</v>
      </c>
      <c r="E117" s="1122">
        <f t="shared" si="8"/>
        <v>196839</v>
      </c>
      <c r="F117" s="1131">
        <v>38927</v>
      </c>
      <c r="G117" s="1131">
        <v>38927</v>
      </c>
      <c r="H117" s="1124">
        <f t="shared" si="9"/>
        <v>157912</v>
      </c>
      <c r="I117" s="957">
        <f t="shared" si="0"/>
        <v>0.1977606063838975</v>
      </c>
      <c r="J117" s="956"/>
      <c r="K117" s="897"/>
      <c r="L117" s="956"/>
      <c r="M117" s="956"/>
      <c r="N117" s="897"/>
    </row>
    <row r="118" spans="1:14" s="35" customFormat="1" ht="17.100000000000001" customHeight="1">
      <c r="A118" s="903" t="s">
        <v>1227</v>
      </c>
      <c r="B118" s="1119" t="s">
        <v>1228</v>
      </c>
      <c r="C118" s="921">
        <v>381322</v>
      </c>
      <c r="D118" s="1126">
        <v>0</v>
      </c>
      <c r="E118" s="1122">
        <f t="shared" si="8"/>
        <v>381322</v>
      </c>
      <c r="F118" s="1131">
        <v>226576</v>
      </c>
      <c r="G118" s="1131">
        <v>226576</v>
      </c>
      <c r="H118" s="1124">
        <f t="shared" si="9"/>
        <v>154746</v>
      </c>
      <c r="I118" s="957">
        <f t="shared" si="0"/>
        <v>0.59418549152684608</v>
      </c>
      <c r="J118" s="956"/>
      <c r="K118" s="897"/>
      <c r="L118" s="956"/>
      <c r="M118" s="956"/>
      <c r="N118" s="897"/>
    </row>
    <row r="119" spans="1:14" s="35" customFormat="1" ht="17.100000000000001" customHeight="1">
      <c r="A119" s="903" t="s">
        <v>1229</v>
      </c>
      <c r="B119" s="1119" t="s">
        <v>1230</v>
      </c>
      <c r="C119" s="920">
        <v>1335755</v>
      </c>
      <c r="D119" s="1126">
        <v>0</v>
      </c>
      <c r="E119" s="1122">
        <f t="shared" si="8"/>
        <v>1335755</v>
      </c>
      <c r="F119" s="1131">
        <v>373111</v>
      </c>
      <c r="G119" s="1131">
        <v>0</v>
      </c>
      <c r="H119" s="1124">
        <f t="shared" si="9"/>
        <v>962644</v>
      </c>
      <c r="I119" s="957">
        <f t="shared" si="0"/>
        <v>0.2793259242900083</v>
      </c>
      <c r="J119" s="956"/>
      <c r="K119" s="897"/>
      <c r="L119" s="956"/>
      <c r="M119" s="956"/>
      <c r="N119" s="897"/>
    </row>
    <row r="120" spans="1:14" s="35" customFormat="1" ht="10.5" customHeight="1">
      <c r="A120" s="903"/>
      <c r="B120" s="1119"/>
      <c r="C120" s="1125"/>
      <c r="D120" s="1126"/>
      <c r="E120" s="1122"/>
      <c r="F120" s="1125"/>
      <c r="G120" s="1126"/>
      <c r="H120" s="1124"/>
      <c r="I120" s="957" t="str">
        <f t="shared" si="0"/>
        <v/>
      </c>
      <c r="J120" s="956"/>
      <c r="K120" s="897"/>
      <c r="L120" s="956"/>
      <c r="M120" s="956"/>
      <c r="N120" s="897"/>
    </row>
    <row r="121" spans="1:14" s="35" customFormat="1" ht="17.100000000000001" customHeight="1">
      <c r="A121" s="904" t="s">
        <v>1231</v>
      </c>
      <c r="B121" s="1115" t="s">
        <v>1232</v>
      </c>
      <c r="C121" s="1116">
        <f>SUM(C123:C128)</f>
        <v>0</v>
      </c>
      <c r="D121" s="1116">
        <f>SUM(D122:D128)</f>
        <v>0</v>
      </c>
      <c r="E121" s="1116">
        <f>SUM(E122:E128)</f>
        <v>0</v>
      </c>
      <c r="F121" s="1116">
        <f t="shared" ref="F121:G121" si="10">SUM(F122:F128)</f>
        <v>0</v>
      </c>
      <c r="G121" s="1116">
        <f t="shared" si="10"/>
        <v>0</v>
      </c>
      <c r="H121" s="1116">
        <f>SUM(H122:H128)</f>
        <v>0</v>
      </c>
      <c r="I121" s="957" t="str">
        <f t="shared" si="0"/>
        <v/>
      </c>
      <c r="J121" s="956"/>
      <c r="K121" s="897"/>
      <c r="L121" s="956"/>
      <c r="M121" s="956"/>
      <c r="N121" s="897"/>
    </row>
    <row r="122" spans="1:14" s="35" customFormat="1" ht="17.100000000000001" customHeight="1">
      <c r="A122" s="903">
        <v>51201</v>
      </c>
      <c r="B122" s="1119" t="s">
        <v>1317</v>
      </c>
      <c r="C122" s="1125">
        <v>0</v>
      </c>
      <c r="D122" s="1125">
        <v>0</v>
      </c>
      <c r="E122" s="1122">
        <f t="shared" ref="E122:E128" si="11">C122+D122</f>
        <v>0</v>
      </c>
      <c r="F122" s="1125">
        <v>0</v>
      </c>
      <c r="G122" s="1125">
        <v>0</v>
      </c>
      <c r="H122" s="1124">
        <f t="shared" ref="H122" si="12">E122-F122</f>
        <v>0</v>
      </c>
      <c r="I122" s="957" t="str">
        <f t="shared" si="0"/>
        <v/>
      </c>
      <c r="J122" s="956"/>
      <c r="K122" s="897"/>
      <c r="L122" s="956"/>
      <c r="M122" s="956"/>
      <c r="N122" s="897"/>
    </row>
    <row r="123" spans="1:14" s="35" customFormat="1" ht="17.100000000000001" customHeight="1">
      <c r="A123" s="903">
        <v>51501</v>
      </c>
      <c r="B123" s="1119" t="s">
        <v>1233</v>
      </c>
      <c r="C123" s="1125">
        <v>0</v>
      </c>
      <c r="D123" s="1126">
        <v>0</v>
      </c>
      <c r="E123" s="1122">
        <f t="shared" si="11"/>
        <v>0</v>
      </c>
      <c r="F123" s="1126">
        <v>0</v>
      </c>
      <c r="G123" s="1126">
        <v>0</v>
      </c>
      <c r="H123" s="1124">
        <f t="shared" si="9"/>
        <v>0</v>
      </c>
      <c r="I123" s="957" t="str">
        <f t="shared" si="0"/>
        <v/>
      </c>
      <c r="J123" s="956"/>
      <c r="K123" s="897"/>
      <c r="L123" s="956"/>
      <c r="M123" s="956"/>
      <c r="N123" s="897"/>
    </row>
    <row r="124" spans="1:14" s="35" customFormat="1" ht="17.100000000000001" customHeight="1">
      <c r="A124" s="903">
        <v>52101</v>
      </c>
      <c r="B124" s="1119" t="s">
        <v>1234</v>
      </c>
      <c r="C124" s="1125">
        <v>0</v>
      </c>
      <c r="D124" s="1126">
        <v>0</v>
      </c>
      <c r="E124" s="1122">
        <f t="shared" si="11"/>
        <v>0</v>
      </c>
      <c r="F124" s="1126">
        <v>0</v>
      </c>
      <c r="G124" s="1126">
        <v>0</v>
      </c>
      <c r="H124" s="1124">
        <f t="shared" si="9"/>
        <v>0</v>
      </c>
      <c r="I124" s="957" t="str">
        <f t="shared" si="0"/>
        <v/>
      </c>
      <c r="J124" s="956"/>
      <c r="K124" s="897"/>
      <c r="L124" s="956"/>
      <c r="M124" s="956"/>
      <c r="N124" s="897"/>
    </row>
    <row r="125" spans="1:14" s="35" customFormat="1" ht="17.100000000000001" customHeight="1">
      <c r="A125" s="903">
        <v>52301</v>
      </c>
      <c r="B125" s="1119" t="s">
        <v>1235</v>
      </c>
      <c r="C125" s="1125">
        <v>0</v>
      </c>
      <c r="D125" s="1126">
        <v>0</v>
      </c>
      <c r="E125" s="1122">
        <f t="shared" si="11"/>
        <v>0</v>
      </c>
      <c r="F125" s="1126">
        <v>0</v>
      </c>
      <c r="G125" s="1126">
        <v>0</v>
      </c>
      <c r="H125" s="1124">
        <f t="shared" si="9"/>
        <v>0</v>
      </c>
      <c r="I125" s="957" t="str">
        <f t="shared" si="0"/>
        <v/>
      </c>
      <c r="J125" s="956"/>
      <c r="K125" s="897"/>
      <c r="L125" s="956"/>
      <c r="M125" s="956"/>
      <c r="N125" s="897"/>
    </row>
    <row r="126" spans="1:14" s="35" customFormat="1" ht="17.100000000000001" customHeight="1">
      <c r="A126" s="903">
        <v>56401</v>
      </c>
      <c r="B126" s="1119" t="s">
        <v>1236</v>
      </c>
      <c r="C126" s="1125">
        <v>0</v>
      </c>
      <c r="D126" s="1126">
        <v>0</v>
      </c>
      <c r="E126" s="1122">
        <f t="shared" si="11"/>
        <v>0</v>
      </c>
      <c r="F126" s="1126">
        <v>0</v>
      </c>
      <c r="G126" s="1126">
        <v>0</v>
      </c>
      <c r="H126" s="1124">
        <f t="shared" si="9"/>
        <v>0</v>
      </c>
      <c r="I126" s="957" t="str">
        <f t="shared" si="0"/>
        <v/>
      </c>
      <c r="J126" s="956"/>
      <c r="K126" s="897"/>
      <c r="L126" s="956"/>
      <c r="M126" s="956"/>
      <c r="N126" s="897"/>
    </row>
    <row r="127" spans="1:14" s="35" customFormat="1" ht="17.100000000000001" customHeight="1">
      <c r="A127" s="903">
        <v>56501</v>
      </c>
      <c r="B127" s="1119" t="s">
        <v>1261</v>
      </c>
      <c r="C127" s="1125">
        <v>0</v>
      </c>
      <c r="D127" s="1126">
        <v>0</v>
      </c>
      <c r="E127" s="1122">
        <f t="shared" si="11"/>
        <v>0</v>
      </c>
      <c r="F127" s="1126">
        <v>0</v>
      </c>
      <c r="G127" s="1126">
        <v>0</v>
      </c>
      <c r="H127" s="1124">
        <f t="shared" si="9"/>
        <v>0</v>
      </c>
      <c r="I127" s="957" t="str">
        <f t="shared" si="0"/>
        <v/>
      </c>
      <c r="J127" s="956"/>
      <c r="K127" s="897"/>
      <c r="L127" s="956"/>
      <c r="M127" s="956"/>
      <c r="N127" s="897"/>
    </row>
    <row r="128" spans="1:14" s="35" customFormat="1" ht="17.100000000000001" customHeight="1">
      <c r="A128" s="903">
        <v>56601</v>
      </c>
      <c r="B128" s="1119" t="s">
        <v>1262</v>
      </c>
      <c r="C128" s="1125">
        <v>0</v>
      </c>
      <c r="D128" s="1126">
        <v>0</v>
      </c>
      <c r="E128" s="1122">
        <f t="shared" si="11"/>
        <v>0</v>
      </c>
      <c r="F128" s="1126">
        <v>0</v>
      </c>
      <c r="G128" s="1126">
        <v>0</v>
      </c>
      <c r="H128" s="1124">
        <f t="shared" si="9"/>
        <v>0</v>
      </c>
      <c r="I128" s="957" t="str">
        <f t="shared" si="0"/>
        <v/>
      </c>
      <c r="J128" s="956"/>
      <c r="K128" s="897"/>
      <c r="L128" s="956"/>
      <c r="M128" s="956"/>
      <c r="N128" s="897"/>
    </row>
    <row r="129" spans="1:14" s="35" customFormat="1" ht="9.75" customHeight="1">
      <c r="A129" s="903"/>
      <c r="B129" s="1119"/>
      <c r="C129" s="1125"/>
      <c r="D129" s="1126"/>
      <c r="E129" s="1122"/>
      <c r="F129" s="1125"/>
      <c r="G129" s="1126"/>
      <c r="H129" s="1124"/>
      <c r="I129" s="957"/>
      <c r="J129" s="956"/>
      <c r="K129" s="897"/>
      <c r="L129" s="956"/>
      <c r="M129" s="956"/>
      <c r="N129" s="897"/>
    </row>
    <row r="130" spans="1:14" s="35" customFormat="1" ht="17.100000000000001" customHeight="1">
      <c r="A130" s="906">
        <v>90000</v>
      </c>
      <c r="B130" s="1115" t="s">
        <v>616</v>
      </c>
      <c r="C130" s="1116">
        <f>SUM(C131:C133)</f>
        <v>18000000</v>
      </c>
      <c r="D130" s="1117">
        <f>SUM(D131:D133)</f>
        <v>0</v>
      </c>
      <c r="E130" s="1116">
        <f>SUM(E131:E133)</f>
        <v>18000000</v>
      </c>
      <c r="F130" s="1116">
        <f t="shared" ref="F130:G130" si="13">SUM(F131:F133)</f>
        <v>3907264</v>
      </c>
      <c r="G130" s="1116">
        <f t="shared" si="13"/>
        <v>3907264</v>
      </c>
      <c r="H130" s="1118">
        <f t="shared" ref="H130:H132" si="14">E130-F130</f>
        <v>14092736</v>
      </c>
      <c r="I130" s="957">
        <f t="shared" ref="I130:I132" si="15">IF(E130=0,"",F130/E130)</f>
        <v>0.21707022222222222</v>
      </c>
      <c r="J130" s="956"/>
      <c r="K130" s="897"/>
      <c r="L130" s="956"/>
      <c r="M130" s="956"/>
      <c r="N130" s="897"/>
    </row>
    <row r="131" spans="1:14" s="35" customFormat="1" ht="17.100000000000001" customHeight="1">
      <c r="A131" s="903">
        <v>91101</v>
      </c>
      <c r="B131" s="1136" t="s">
        <v>1237</v>
      </c>
      <c r="C131" s="1126">
        <v>10000000</v>
      </c>
      <c r="D131" s="1126">
        <v>0</v>
      </c>
      <c r="E131" s="1122">
        <f t="shared" ref="E131:E132" si="16">C131+D131</f>
        <v>10000000</v>
      </c>
      <c r="F131" s="1126">
        <v>2499996</v>
      </c>
      <c r="G131" s="1126">
        <v>2499996</v>
      </c>
      <c r="H131" s="1124">
        <f>E131-F131</f>
        <v>7500004</v>
      </c>
      <c r="I131" s="957">
        <f t="shared" si="15"/>
        <v>0.24999959999999999</v>
      </c>
      <c r="J131" s="956"/>
      <c r="K131" s="897"/>
      <c r="L131" s="956"/>
      <c r="M131" s="956"/>
      <c r="N131" s="897"/>
    </row>
    <row r="132" spans="1:14" s="35" customFormat="1" ht="17.100000000000001" customHeight="1">
      <c r="A132" s="903">
        <v>92101</v>
      </c>
      <c r="B132" s="1136" t="s">
        <v>1238</v>
      </c>
      <c r="C132" s="1126">
        <v>8000000</v>
      </c>
      <c r="D132" s="1126">
        <v>0</v>
      </c>
      <c r="E132" s="1122">
        <f t="shared" si="16"/>
        <v>8000000</v>
      </c>
      <c r="F132" s="1126">
        <v>1407268</v>
      </c>
      <c r="G132" s="1126">
        <v>1407268</v>
      </c>
      <c r="H132" s="1124">
        <f t="shared" si="14"/>
        <v>6592732</v>
      </c>
      <c r="I132" s="957">
        <f t="shared" si="15"/>
        <v>0.1759085</v>
      </c>
      <c r="J132" s="956"/>
      <c r="K132" s="897"/>
      <c r="L132" s="956"/>
      <c r="M132" s="956"/>
      <c r="N132" s="897"/>
    </row>
    <row r="133" spans="1:14" s="35" customFormat="1" ht="17.100000000000001" customHeight="1">
      <c r="A133" s="904"/>
      <c r="B133" s="1115"/>
      <c r="C133" s="1125"/>
      <c r="D133" s="1126"/>
      <c r="E133" s="1122"/>
      <c r="F133" s="1126"/>
      <c r="G133" s="1126"/>
      <c r="H133" s="1124"/>
      <c r="I133" s="957"/>
      <c r="J133" s="956"/>
      <c r="K133" s="897"/>
      <c r="L133" s="956"/>
      <c r="M133" s="956"/>
      <c r="N133" s="897"/>
    </row>
    <row r="134" spans="1:14" s="6" customFormat="1" ht="20.25" customHeight="1" thickBot="1">
      <c r="A134" s="907"/>
      <c r="B134" s="198" t="s">
        <v>619</v>
      </c>
      <c r="C134" s="908">
        <f>+C130+C121+C70+C49+C10</f>
        <v>88528385</v>
      </c>
      <c r="D134" s="908">
        <f>+D121+D70+D49+D10+D130</f>
        <v>0</v>
      </c>
      <c r="E134" s="908">
        <f>+E121+E70+E49+E10+E130</f>
        <v>88528385</v>
      </c>
      <c r="F134" s="908">
        <f>+F121+F70+F49+F10+F130</f>
        <v>24570045</v>
      </c>
      <c r="G134" s="908">
        <f>+G121+G70+G49+G10+G130-1</f>
        <v>19395689</v>
      </c>
      <c r="H134" s="908">
        <f>+H121+H70+H49+H10+H130</f>
        <v>63958340</v>
      </c>
      <c r="I134" s="1138">
        <f t="shared" si="0"/>
        <v>0.27753861092123167</v>
      </c>
      <c r="J134" s="956"/>
      <c r="K134" s="926"/>
      <c r="L134" s="956"/>
      <c r="M134" s="956"/>
    </row>
    <row r="135" spans="1:14" ht="17.25" customHeight="1">
      <c r="C135" s="926"/>
      <c r="D135" s="926"/>
      <c r="E135" s="926"/>
      <c r="F135" s="926"/>
      <c r="G135" s="926"/>
      <c r="H135" s="1373"/>
      <c r="I135" s="1373"/>
    </row>
  </sheetData>
  <mergeCells count="9">
    <mergeCell ref="A7:B8"/>
    <mergeCell ref="H135:I135"/>
    <mergeCell ref="A1:I1"/>
    <mergeCell ref="A2:I2"/>
    <mergeCell ref="A3:I3"/>
    <mergeCell ref="A4:I4"/>
    <mergeCell ref="A5:I5"/>
    <mergeCell ref="C6:E6"/>
    <mergeCell ref="H6:I6"/>
  </mergeCells>
  <printOptions horizontalCentered="1"/>
  <pageMargins left="0.39370078740157483" right="0.39370078740157483" top="0.51181102362204722" bottom="0.39370078740157483" header="0.31496062992125984" footer="0"/>
  <pageSetup scale="80" orientation="landscape" r:id="rId1"/>
  <drawing r:id="rId2"/>
</worksheet>
</file>

<file path=xl/worksheets/sheet27.xml><?xml version="1.0" encoding="utf-8"?>
<worksheet xmlns="http://schemas.openxmlformats.org/spreadsheetml/2006/main" xmlns:r="http://schemas.openxmlformats.org/officeDocument/2006/relationships">
  <dimension ref="A1:I33"/>
  <sheetViews>
    <sheetView view="pageBreakPreview" zoomScaleSheetLayoutView="100" workbookViewId="0">
      <selection activeCell="A4" sqref="A4:G4"/>
    </sheetView>
  </sheetViews>
  <sheetFormatPr baseColWidth="10" defaultColWidth="11.42578125" defaultRowHeight="15"/>
  <cols>
    <col min="1" max="1" width="29.28515625" customWidth="1"/>
    <col min="2" max="2" width="13.5703125" bestFit="1" customWidth="1"/>
    <col min="3" max="3" width="14.28515625" customWidth="1"/>
    <col min="4" max="5" width="13.5703125" bestFit="1" customWidth="1"/>
    <col min="6" max="6" width="13.28515625" bestFit="1" customWidth="1"/>
    <col min="7" max="7" width="13.85546875" bestFit="1" customWidth="1"/>
  </cols>
  <sheetData>
    <row r="1" spans="1:9" ht="15.75">
      <c r="A1" s="1156" t="s">
        <v>23</v>
      </c>
      <c r="B1" s="1156"/>
      <c r="C1" s="1156"/>
      <c r="D1" s="1156"/>
      <c r="E1" s="1156"/>
      <c r="F1" s="1156"/>
      <c r="G1" s="1156"/>
      <c r="H1" s="652"/>
      <c r="I1" s="652"/>
    </row>
    <row r="2" spans="1:9" ht="15.75" customHeight="1">
      <c r="A2" s="1157" t="s">
        <v>836</v>
      </c>
      <c r="B2" s="1157"/>
      <c r="C2" s="1157"/>
      <c r="D2" s="1157"/>
      <c r="E2" s="1157"/>
      <c r="F2" s="1157"/>
      <c r="G2" s="1157"/>
      <c r="H2" s="653"/>
      <c r="I2" s="653"/>
    </row>
    <row r="3" spans="1:9" ht="15.75" customHeight="1">
      <c r="A3" s="1157" t="s">
        <v>837</v>
      </c>
      <c r="B3" s="1157"/>
      <c r="C3" s="1157"/>
      <c r="D3" s="1157"/>
      <c r="E3" s="1157"/>
      <c r="F3" s="1157"/>
      <c r="G3" s="1157"/>
      <c r="H3" s="653"/>
      <c r="I3" s="653"/>
    </row>
    <row r="4" spans="1:9" ht="16.5" customHeight="1">
      <c r="A4" s="1157" t="str">
        <f>'ETCA-I-01'!A3:G3</f>
        <v>TELEVISORA DE HERMOSILLO, S.A. DE C.V.</v>
      </c>
      <c r="B4" s="1157"/>
      <c r="C4" s="1157"/>
      <c r="D4" s="1157"/>
      <c r="E4" s="1157"/>
      <c r="F4" s="1157"/>
      <c r="G4" s="1157"/>
      <c r="H4" s="653"/>
      <c r="I4" s="653"/>
    </row>
    <row r="5" spans="1:9" ht="15.75" customHeight="1">
      <c r="A5" s="1384" t="str">
        <f>'ETCA-I-03'!A4:D4</f>
        <v>Del 01 de Enero al 31 de Marzo de 2019</v>
      </c>
      <c r="B5" s="1384"/>
      <c r="C5" s="1384"/>
      <c r="D5" s="1384"/>
      <c r="E5" s="1384"/>
      <c r="F5" s="1384"/>
      <c r="G5" s="1384"/>
      <c r="H5" s="654"/>
      <c r="I5" s="654"/>
    </row>
    <row r="6" spans="1:9" ht="15.75" customHeight="1" thickBot="1">
      <c r="A6" s="1202" t="s">
        <v>87</v>
      </c>
      <c r="B6" s="1202"/>
      <c r="C6" s="1202"/>
      <c r="D6" s="1202"/>
      <c r="E6" s="1202"/>
      <c r="F6" s="1202"/>
      <c r="G6" s="1202"/>
      <c r="H6" s="655"/>
      <c r="I6" s="655"/>
    </row>
    <row r="7" spans="1:9" ht="15.75" thickBot="1">
      <c r="A7" s="1377" t="s">
        <v>88</v>
      </c>
      <c r="B7" s="1379" t="s">
        <v>622</v>
      </c>
      <c r="C7" s="1380"/>
      <c r="D7" s="1380"/>
      <c r="E7" s="1380"/>
      <c r="F7" s="1381"/>
      <c r="G7" s="1382" t="s">
        <v>623</v>
      </c>
    </row>
    <row r="8" spans="1:9" ht="18.75" thickBot="1">
      <c r="A8" s="1378"/>
      <c r="B8" s="629" t="s">
        <v>624</v>
      </c>
      <c r="C8" s="629" t="s">
        <v>625</v>
      </c>
      <c r="D8" s="629" t="s">
        <v>626</v>
      </c>
      <c r="E8" s="629" t="s">
        <v>838</v>
      </c>
      <c r="F8" s="629" t="s">
        <v>724</v>
      </c>
      <c r="G8" s="1383"/>
    </row>
    <row r="9" spans="1:9" ht="18">
      <c r="A9" s="646" t="s">
        <v>839</v>
      </c>
      <c r="B9" s="711">
        <f t="shared" ref="B9:G9" si="0">B10+B11+B12+B13+B14+B15+B16+B19</f>
        <v>57610577</v>
      </c>
      <c r="C9" s="711">
        <f t="shared" si="0"/>
        <v>0</v>
      </c>
      <c r="D9" s="711">
        <f t="shared" si="0"/>
        <v>57610577</v>
      </c>
      <c r="E9" s="711">
        <f t="shared" si="0"/>
        <v>17045092</v>
      </c>
      <c r="F9" s="711">
        <f t="shared" si="0"/>
        <v>13514699</v>
      </c>
      <c r="G9" s="711">
        <f t="shared" si="0"/>
        <v>40565485</v>
      </c>
    </row>
    <row r="10" spans="1:9" ht="18">
      <c r="A10" s="647" t="s">
        <v>840</v>
      </c>
      <c r="B10" s="713">
        <f>+'ETCA-II-13'!C10</f>
        <v>57610577</v>
      </c>
      <c r="C10" s="713">
        <f>+'ETCA-II-13'!D10</f>
        <v>0</v>
      </c>
      <c r="D10" s="712">
        <f>B10+C10</f>
        <v>57610577</v>
      </c>
      <c r="E10" s="713">
        <f>+'ETCA-II-13'!F10</f>
        <v>17045092</v>
      </c>
      <c r="F10" s="713">
        <f>+'ETCA-II-13'!G10</f>
        <v>13514699</v>
      </c>
      <c r="G10" s="712">
        <f t="shared" ref="G10:G15" si="1">D10-E10</f>
        <v>40565485</v>
      </c>
    </row>
    <row r="11" spans="1:9">
      <c r="A11" s="647" t="s">
        <v>841</v>
      </c>
      <c r="B11" s="713"/>
      <c r="C11" s="714"/>
      <c r="D11" s="712">
        <f t="shared" ref="D11:D19" si="2">B11+C11</f>
        <v>0</v>
      </c>
      <c r="E11" s="714"/>
      <c r="F11" s="714"/>
      <c r="G11" s="712">
        <f t="shared" si="1"/>
        <v>0</v>
      </c>
    </row>
    <row r="12" spans="1:9">
      <c r="A12" s="647" t="s">
        <v>842</v>
      </c>
      <c r="B12" s="713"/>
      <c r="C12" s="714"/>
      <c r="D12" s="712">
        <f t="shared" si="2"/>
        <v>0</v>
      </c>
      <c r="E12" s="714"/>
      <c r="F12" s="714"/>
      <c r="G12" s="712">
        <f t="shared" si="1"/>
        <v>0</v>
      </c>
    </row>
    <row r="13" spans="1:9">
      <c r="A13" s="647" t="s">
        <v>843</v>
      </c>
      <c r="B13" s="713"/>
      <c r="C13" s="714"/>
      <c r="D13" s="712">
        <f t="shared" si="2"/>
        <v>0</v>
      </c>
      <c r="E13" s="714"/>
      <c r="F13" s="714"/>
      <c r="G13" s="712">
        <f t="shared" si="1"/>
        <v>0</v>
      </c>
    </row>
    <row r="14" spans="1:9">
      <c r="A14" s="647" t="s">
        <v>844</v>
      </c>
      <c r="B14" s="713"/>
      <c r="C14" s="714"/>
      <c r="D14" s="712">
        <f t="shared" si="2"/>
        <v>0</v>
      </c>
      <c r="E14" s="714"/>
      <c r="F14" s="714"/>
      <c r="G14" s="712">
        <f t="shared" si="1"/>
        <v>0</v>
      </c>
    </row>
    <row r="15" spans="1:9">
      <c r="A15" s="647" t="s">
        <v>845</v>
      </c>
      <c r="B15" s="713"/>
      <c r="C15" s="714"/>
      <c r="D15" s="712">
        <f t="shared" si="2"/>
        <v>0</v>
      </c>
      <c r="E15" s="714"/>
      <c r="F15" s="714"/>
      <c r="G15" s="712">
        <f t="shared" si="1"/>
        <v>0</v>
      </c>
    </row>
    <row r="16" spans="1:9" ht="27">
      <c r="A16" s="647" t="s">
        <v>846</v>
      </c>
      <c r="B16" s="711">
        <f t="shared" ref="B16:G16" si="3">B17+B18</f>
        <v>0</v>
      </c>
      <c r="C16" s="711">
        <f t="shared" si="3"/>
        <v>0</v>
      </c>
      <c r="D16" s="711">
        <f t="shared" si="3"/>
        <v>0</v>
      </c>
      <c r="E16" s="711">
        <f t="shared" si="3"/>
        <v>0</v>
      </c>
      <c r="F16" s="711">
        <f t="shared" si="3"/>
        <v>0</v>
      </c>
      <c r="G16" s="711">
        <f t="shared" si="3"/>
        <v>0</v>
      </c>
    </row>
    <row r="17" spans="1:7">
      <c r="A17" s="648" t="s">
        <v>847</v>
      </c>
      <c r="B17" s="713"/>
      <c r="C17" s="714"/>
      <c r="D17" s="712">
        <f t="shared" si="2"/>
        <v>0</v>
      </c>
      <c r="E17" s="714"/>
      <c r="F17" s="714"/>
      <c r="G17" s="712">
        <f>D17-E17</f>
        <v>0</v>
      </c>
    </row>
    <row r="18" spans="1:7">
      <c r="A18" s="648" t="s">
        <v>848</v>
      </c>
      <c r="B18" s="713"/>
      <c r="C18" s="714"/>
      <c r="D18" s="712">
        <f t="shared" si="2"/>
        <v>0</v>
      </c>
      <c r="E18" s="714"/>
      <c r="F18" s="714"/>
      <c r="G18" s="712">
        <f>D18-E18</f>
        <v>0</v>
      </c>
    </row>
    <row r="19" spans="1:7">
      <c r="A19" s="647" t="s">
        <v>849</v>
      </c>
      <c r="B19" s="713"/>
      <c r="C19" s="714"/>
      <c r="D19" s="712">
        <f t="shared" si="2"/>
        <v>0</v>
      </c>
      <c r="E19" s="714"/>
      <c r="F19" s="714"/>
      <c r="G19" s="712">
        <f>D19-E19</f>
        <v>0</v>
      </c>
    </row>
    <row r="20" spans="1:7">
      <c r="A20" s="647"/>
      <c r="B20" s="711"/>
      <c r="C20" s="712"/>
      <c r="D20" s="712"/>
      <c r="E20" s="712"/>
      <c r="F20" s="712"/>
      <c r="G20" s="712"/>
    </row>
    <row r="21" spans="1:7" ht="18">
      <c r="A21" s="646" t="s">
        <v>850</v>
      </c>
      <c r="B21" s="711">
        <f t="shared" ref="B21:G21" si="4">B22+B23+B24+B25+B26+B27+B28+B31</f>
        <v>0</v>
      </c>
      <c r="C21" s="711">
        <f t="shared" si="4"/>
        <v>0</v>
      </c>
      <c r="D21" s="711">
        <f t="shared" si="4"/>
        <v>0</v>
      </c>
      <c r="E21" s="711">
        <f t="shared" si="4"/>
        <v>0</v>
      </c>
      <c r="F21" s="711">
        <f t="shared" si="4"/>
        <v>0</v>
      </c>
      <c r="G21" s="711">
        <f t="shared" si="4"/>
        <v>0</v>
      </c>
    </row>
    <row r="22" spans="1:7" ht="18">
      <c r="A22" s="647" t="s">
        <v>840</v>
      </c>
      <c r="B22" s="713"/>
      <c r="C22" s="714"/>
      <c r="D22" s="712">
        <f t="shared" ref="D22:D27" si="5">B22+C22</f>
        <v>0</v>
      </c>
      <c r="E22" s="714"/>
      <c r="F22" s="714"/>
      <c r="G22" s="712">
        <f t="shared" ref="G22:G27" si="6">D22-E22</f>
        <v>0</v>
      </c>
    </row>
    <row r="23" spans="1:7">
      <c r="A23" s="647" t="s">
        <v>841</v>
      </c>
      <c r="B23" s="713"/>
      <c r="C23" s="714"/>
      <c r="D23" s="712">
        <f t="shared" si="5"/>
        <v>0</v>
      </c>
      <c r="E23" s="714"/>
      <c r="F23" s="714"/>
      <c r="G23" s="712">
        <f t="shared" si="6"/>
        <v>0</v>
      </c>
    </row>
    <row r="24" spans="1:7">
      <c r="A24" s="647" t="s">
        <v>842</v>
      </c>
      <c r="B24" s="713"/>
      <c r="C24" s="714"/>
      <c r="D24" s="712">
        <f t="shared" si="5"/>
        <v>0</v>
      </c>
      <c r="E24" s="714"/>
      <c r="F24" s="714"/>
      <c r="G24" s="712">
        <f t="shared" si="6"/>
        <v>0</v>
      </c>
    </row>
    <row r="25" spans="1:7">
      <c r="A25" s="647" t="s">
        <v>843</v>
      </c>
      <c r="B25" s="713"/>
      <c r="C25" s="714"/>
      <c r="D25" s="712">
        <f t="shared" si="5"/>
        <v>0</v>
      </c>
      <c r="E25" s="714"/>
      <c r="F25" s="714"/>
      <c r="G25" s="712">
        <f t="shared" si="6"/>
        <v>0</v>
      </c>
    </row>
    <row r="26" spans="1:7">
      <c r="A26" s="647" t="s">
        <v>844</v>
      </c>
      <c r="B26" s="713"/>
      <c r="C26" s="714"/>
      <c r="D26" s="712">
        <f t="shared" si="5"/>
        <v>0</v>
      </c>
      <c r="E26" s="714"/>
      <c r="F26" s="714"/>
      <c r="G26" s="712">
        <f t="shared" si="6"/>
        <v>0</v>
      </c>
    </row>
    <row r="27" spans="1:7">
      <c r="A27" s="647" t="s">
        <v>845</v>
      </c>
      <c r="B27" s="713"/>
      <c r="C27" s="714"/>
      <c r="D27" s="712">
        <f t="shared" si="5"/>
        <v>0</v>
      </c>
      <c r="E27" s="714"/>
      <c r="F27" s="714"/>
      <c r="G27" s="712">
        <f t="shared" si="6"/>
        <v>0</v>
      </c>
    </row>
    <row r="28" spans="1:7" ht="27">
      <c r="A28" s="647" t="s">
        <v>846</v>
      </c>
      <c r="B28" s="711">
        <f t="shared" ref="B28:G28" si="7">B29+B30</f>
        <v>0</v>
      </c>
      <c r="C28" s="711">
        <f t="shared" si="7"/>
        <v>0</v>
      </c>
      <c r="D28" s="711">
        <f t="shared" si="7"/>
        <v>0</v>
      </c>
      <c r="E28" s="711">
        <f t="shared" si="7"/>
        <v>0</v>
      </c>
      <c r="F28" s="711">
        <f t="shared" si="7"/>
        <v>0</v>
      </c>
      <c r="G28" s="711">
        <f t="shared" si="7"/>
        <v>0</v>
      </c>
    </row>
    <row r="29" spans="1:7">
      <c r="A29" s="648" t="s">
        <v>847</v>
      </c>
      <c r="B29" s="713"/>
      <c r="C29" s="714"/>
      <c r="D29" s="712">
        <f>B29+C29</f>
        <v>0</v>
      </c>
      <c r="E29" s="714"/>
      <c r="F29" s="714"/>
      <c r="G29" s="712">
        <f>D29-E29</f>
        <v>0</v>
      </c>
    </row>
    <row r="30" spans="1:7">
      <c r="A30" s="648" t="s">
        <v>848</v>
      </c>
      <c r="B30" s="713"/>
      <c r="C30" s="714"/>
      <c r="D30" s="712">
        <f>B30+C30</f>
        <v>0</v>
      </c>
      <c r="E30" s="714"/>
      <c r="F30" s="714"/>
      <c r="G30" s="712">
        <f>D30-E30</f>
        <v>0</v>
      </c>
    </row>
    <row r="31" spans="1:7">
      <c r="A31" s="647" t="s">
        <v>849</v>
      </c>
      <c r="B31" s="713"/>
      <c r="C31" s="714"/>
      <c r="D31" s="712">
        <f>B31+C31</f>
        <v>0</v>
      </c>
      <c r="E31" s="714"/>
      <c r="F31" s="714"/>
      <c r="G31" s="712">
        <f>D31-E31</f>
        <v>0</v>
      </c>
    </row>
    <row r="32" spans="1:7" ht="18">
      <c r="A32" s="646" t="s">
        <v>851</v>
      </c>
      <c r="B32" s="711">
        <f t="shared" ref="B32:G32" si="8">B9+B21</f>
        <v>57610577</v>
      </c>
      <c r="C32" s="711">
        <f t="shared" si="8"/>
        <v>0</v>
      </c>
      <c r="D32" s="711">
        <f t="shared" si="8"/>
        <v>57610577</v>
      </c>
      <c r="E32" s="711">
        <f t="shared" si="8"/>
        <v>17045092</v>
      </c>
      <c r="F32" s="711">
        <f t="shared" si="8"/>
        <v>13514699</v>
      </c>
      <c r="G32" s="711">
        <f t="shared" si="8"/>
        <v>40565485</v>
      </c>
    </row>
    <row r="33" spans="1:7" ht="15.75" thickBot="1">
      <c r="A33" s="649"/>
      <c r="B33" s="650"/>
      <c r="C33" s="651"/>
      <c r="D33" s="651"/>
      <c r="E33" s="651"/>
      <c r="F33" s="651"/>
      <c r="G33" s="651"/>
    </row>
  </sheetData>
  <sheetProtection insertHyperlinks="0"/>
  <mergeCells count="9">
    <mergeCell ref="A7:A8"/>
    <mergeCell ref="B7:F7"/>
    <mergeCell ref="G7:G8"/>
    <mergeCell ref="A1:G1"/>
    <mergeCell ref="A2:G2"/>
    <mergeCell ref="A3:G3"/>
    <mergeCell ref="A4:G4"/>
    <mergeCell ref="A5:G5"/>
    <mergeCell ref="A6:G6"/>
  </mergeCells>
  <printOptions horizontalCentered="1"/>
  <pageMargins left="0" right="0" top="0.74803149606299213" bottom="0.74803149606299213" header="0.31496062992125984" footer="0.31496062992125984"/>
  <pageSetup scale="85" orientation="portrait" r:id="rId1"/>
  <drawing r:id="rId2"/>
</worksheet>
</file>

<file path=xl/worksheets/sheet28.xml><?xml version="1.0" encoding="utf-8"?>
<worksheet xmlns="http://schemas.openxmlformats.org/spreadsheetml/2006/main" xmlns:r="http://schemas.openxmlformats.org/officeDocument/2006/relationships">
  <sheetPr codeName="Hoja16">
    <pageSetUpPr fitToPage="1"/>
  </sheetPr>
  <dimension ref="A1:D44"/>
  <sheetViews>
    <sheetView view="pageBreakPreview" topLeftCell="A25" zoomScale="110" zoomScaleSheetLayoutView="110" workbookViewId="0">
      <selection activeCell="C38" sqref="C38"/>
    </sheetView>
  </sheetViews>
  <sheetFormatPr baseColWidth="10" defaultColWidth="11.28515625" defaultRowHeight="16.5"/>
  <cols>
    <col min="1" max="1" width="64.5703125" style="283" customWidth="1"/>
    <col min="2" max="2" width="25.7109375" style="283" customWidth="1"/>
    <col min="3" max="3" width="25.7109375" style="410" customWidth="1"/>
    <col min="4" max="4" width="89.140625" style="283" customWidth="1"/>
    <col min="5" max="16384" width="11.28515625" style="283"/>
  </cols>
  <sheetData>
    <row r="1" spans="1:4">
      <c r="A1" s="1183" t="s">
        <v>23</v>
      </c>
      <c r="B1" s="1183"/>
      <c r="C1" s="1183"/>
      <c r="D1" s="430"/>
    </row>
    <row r="2" spans="1:4" s="284" customFormat="1" ht="15.75">
      <c r="A2" s="1183" t="s">
        <v>13</v>
      </c>
      <c r="B2" s="1183"/>
      <c r="C2" s="1183"/>
    </row>
    <row r="3" spans="1:4" s="284" customFormat="1" ht="15.75">
      <c r="A3" s="1184" t="str">
        <f>'ETCA-I-01'!A3:G3</f>
        <v>TELEVISORA DE HERMOSILLO, S.A. DE C.V.</v>
      </c>
      <c r="B3" s="1184"/>
      <c r="C3" s="1184"/>
    </row>
    <row r="4" spans="1:4" s="284" customFormat="1">
      <c r="A4" s="1185" t="str">
        <f>'ETCA-I-01'!A4:G4</f>
        <v>Al 31 de Marzo de 2019</v>
      </c>
      <c r="B4" s="1185"/>
      <c r="C4" s="1185"/>
    </row>
    <row r="5" spans="1:4" s="285" customFormat="1" ht="17.25" thickBot="1">
      <c r="A5" s="397"/>
      <c r="B5" s="534"/>
      <c r="C5" s="398"/>
    </row>
    <row r="6" spans="1:4" s="400" customFormat="1" ht="27" customHeight="1" thickBot="1">
      <c r="A6" s="399" t="s">
        <v>852</v>
      </c>
      <c r="B6" s="169"/>
      <c r="C6" s="256">
        <f>'ETCA II-04'!E81</f>
        <v>24570045</v>
      </c>
      <c r="D6" s="411" t="str">
        <f>IF((C6-'ETCA II-04'!E81)&gt;0.9,"ERROR!!!!! EL MONTO NO COINCIDE CON LO REPORTADO EN EL FORMATO ETCA-II-04, EN EL TOTAL DE EGRESOS DEVENGADO ANUAL","")</f>
        <v/>
      </c>
    </row>
    <row r="7" spans="1:4" s="400" customFormat="1" ht="9.75" customHeight="1">
      <c r="A7" s="401"/>
      <c r="B7" s="272"/>
      <c r="C7" s="412"/>
      <c r="D7" s="411"/>
    </row>
    <row r="8" spans="1:4" s="400" customFormat="1" ht="17.25" customHeight="1" thickBot="1">
      <c r="A8" s="402" t="s">
        <v>552</v>
      </c>
      <c r="B8" s="275"/>
      <c r="C8" s="413"/>
      <c r="D8" s="411"/>
    </row>
    <row r="9" spans="1:4" ht="20.100000000000001" customHeight="1">
      <c r="A9" s="403" t="s">
        <v>853</v>
      </c>
      <c r="B9" s="808"/>
      <c r="C9" s="414">
        <f>SUM(B10:B26)</f>
        <v>2499996</v>
      </c>
      <c r="D9" s="415"/>
    </row>
    <row r="10" spans="1:4" ht="20.100000000000001" customHeight="1">
      <c r="A10" s="404" t="s">
        <v>854</v>
      </c>
      <c r="B10" s="848">
        <v>0</v>
      </c>
      <c r="C10" s="416"/>
      <c r="D10" s="415"/>
    </row>
    <row r="11" spans="1:4">
      <c r="A11" s="404" t="s">
        <v>855</v>
      </c>
      <c r="B11" s="848">
        <v>0</v>
      </c>
      <c r="C11" s="416"/>
      <c r="D11" s="415"/>
    </row>
    <row r="12" spans="1:4" ht="20.100000000000001" customHeight="1">
      <c r="A12" s="404" t="s">
        <v>856</v>
      </c>
      <c r="B12" s="848"/>
      <c r="C12" s="416"/>
      <c r="D12" s="415"/>
    </row>
    <row r="13" spans="1:4" ht="20.100000000000001" customHeight="1">
      <c r="A13" s="404" t="s">
        <v>857</v>
      </c>
      <c r="B13" s="848"/>
      <c r="C13" s="416"/>
      <c r="D13" s="415"/>
    </row>
    <row r="14" spans="1:4" ht="20.100000000000001" customHeight="1">
      <c r="A14" s="404" t="s">
        <v>858</v>
      </c>
      <c r="B14" s="848"/>
      <c r="C14" s="416"/>
      <c r="D14" s="415"/>
    </row>
    <row r="15" spans="1:4" ht="20.100000000000001" customHeight="1">
      <c r="A15" s="404" t="s">
        <v>859</v>
      </c>
      <c r="B15" s="848">
        <v>0</v>
      </c>
      <c r="C15" s="416"/>
      <c r="D15" s="415"/>
    </row>
    <row r="16" spans="1:4" ht="20.100000000000001" customHeight="1">
      <c r="A16" s="404" t="s">
        <v>860</v>
      </c>
      <c r="B16" s="848"/>
      <c r="C16" s="416"/>
      <c r="D16" s="415"/>
    </row>
    <row r="17" spans="1:4" ht="20.100000000000001" customHeight="1">
      <c r="A17" s="404" t="s">
        <v>861</v>
      </c>
      <c r="B17" s="848"/>
      <c r="C17" s="416"/>
      <c r="D17" s="415"/>
    </row>
    <row r="18" spans="1:4" ht="20.100000000000001" customHeight="1">
      <c r="A18" s="404" t="s">
        <v>862</v>
      </c>
      <c r="B18" s="848"/>
      <c r="C18" s="416"/>
      <c r="D18" s="415"/>
    </row>
    <row r="19" spans="1:4" ht="20.100000000000001" customHeight="1">
      <c r="A19" s="404" t="s">
        <v>863</v>
      </c>
      <c r="B19" s="848"/>
      <c r="C19" s="416"/>
      <c r="D19" s="415"/>
    </row>
    <row r="20" spans="1:4" ht="20.100000000000001" customHeight="1">
      <c r="A20" s="404" t="s">
        <v>864</v>
      </c>
      <c r="B20" s="848"/>
      <c r="C20" s="416"/>
      <c r="D20" s="415"/>
    </row>
    <row r="21" spans="1:4" ht="20.100000000000001" customHeight="1">
      <c r="A21" s="404" t="s">
        <v>865</v>
      </c>
      <c r="B21" s="848"/>
      <c r="C21" s="416"/>
      <c r="D21" s="415"/>
    </row>
    <row r="22" spans="1:4" ht="20.100000000000001" customHeight="1">
      <c r="A22" s="404" t="s">
        <v>866</v>
      </c>
      <c r="B22" s="848"/>
      <c r="C22" s="416"/>
      <c r="D22" s="415"/>
    </row>
    <row r="23" spans="1:4" ht="20.100000000000001" customHeight="1">
      <c r="A23" s="404" t="s">
        <v>867</v>
      </c>
      <c r="B23" s="848"/>
      <c r="C23" s="416"/>
      <c r="D23" s="415"/>
    </row>
    <row r="24" spans="1:4" ht="20.100000000000001" customHeight="1">
      <c r="A24" s="404" t="s">
        <v>868</v>
      </c>
      <c r="B24" s="848">
        <v>2499996</v>
      </c>
      <c r="C24" s="416"/>
      <c r="D24" s="415"/>
    </row>
    <row r="25" spans="1:4" ht="20.100000000000001" customHeight="1">
      <c r="A25" s="404" t="s">
        <v>869</v>
      </c>
      <c r="B25" s="848"/>
      <c r="C25" s="416"/>
      <c r="D25" s="415"/>
    </row>
    <row r="26" spans="1:4" ht="20.100000000000001" customHeight="1" thickBot="1">
      <c r="A26" s="405" t="s">
        <v>870</v>
      </c>
      <c r="B26" s="849"/>
      <c r="C26" s="417"/>
      <c r="D26" s="415"/>
    </row>
    <row r="27" spans="1:4" ht="7.5" customHeight="1">
      <c r="A27" s="406"/>
      <c r="B27" s="272"/>
      <c r="C27" s="418"/>
      <c r="D27" s="415"/>
    </row>
    <row r="28" spans="1:4" ht="20.100000000000001" customHeight="1" thickBot="1">
      <c r="A28" s="407" t="s">
        <v>545</v>
      </c>
      <c r="B28" s="275"/>
      <c r="C28" s="419"/>
      <c r="D28" s="415"/>
    </row>
    <row r="29" spans="1:4" ht="20.100000000000001" customHeight="1">
      <c r="A29" s="403" t="s">
        <v>871</v>
      </c>
      <c r="B29" s="850"/>
      <c r="C29" s="414">
        <f>SUM(B30:B36)</f>
        <v>3663603</v>
      </c>
      <c r="D29" s="415"/>
    </row>
    <row r="30" spans="1:4">
      <c r="A30" s="404" t="s">
        <v>872</v>
      </c>
      <c r="B30" s="848">
        <v>3342202</v>
      </c>
      <c r="C30" s="416"/>
      <c r="D30" s="423" t="str">
        <f>IF(B30&lt;&gt;'ETCA-I-03'!C55,"ERROR!!!!! EL MONTO NO COINCIDE CON LO REPORTADO EN EL FORMATO ETCA-I-02 POR CONCEPTO DE ESTIMACIONES, DEPRECIACIONES, ETC..","")</f>
        <v/>
      </c>
    </row>
    <row r="31" spans="1:4" ht="20.100000000000001" customHeight="1">
      <c r="A31" s="404" t="s">
        <v>245</v>
      </c>
      <c r="B31" s="848"/>
      <c r="C31" s="416"/>
      <c r="D31" s="415"/>
    </row>
    <row r="32" spans="1:4" ht="20.100000000000001" customHeight="1">
      <c r="A32" s="404" t="s">
        <v>873</v>
      </c>
      <c r="B32" s="848"/>
      <c r="C32" s="416"/>
      <c r="D32" s="415"/>
    </row>
    <row r="33" spans="1:4" ht="25.5" customHeight="1">
      <c r="A33" s="404" t="s">
        <v>874</v>
      </c>
      <c r="B33" s="848"/>
      <c r="C33" s="416"/>
      <c r="D33" s="415"/>
    </row>
    <row r="34" spans="1:4" ht="20.100000000000001" customHeight="1">
      <c r="A34" s="404" t="s">
        <v>875</v>
      </c>
      <c r="B34" s="848"/>
      <c r="C34" s="416"/>
      <c r="D34" s="415"/>
    </row>
    <row r="35" spans="1:4" ht="20.100000000000001" customHeight="1">
      <c r="A35" s="404" t="s">
        <v>876</v>
      </c>
      <c r="B35" s="848">
        <v>321401</v>
      </c>
      <c r="C35" s="416"/>
      <c r="D35" s="415"/>
    </row>
    <row r="36" spans="1:4" ht="20.100000000000001" customHeight="1">
      <c r="A36" s="408" t="s">
        <v>877</v>
      </c>
      <c r="B36" s="848"/>
      <c r="C36" s="416"/>
      <c r="D36" s="415"/>
    </row>
    <row r="37" spans="1:4" ht="20.100000000000001" customHeight="1" thickBot="1">
      <c r="A37" s="409"/>
      <c r="B37" s="851"/>
      <c r="C37" s="417"/>
      <c r="D37" s="415"/>
    </row>
    <row r="38" spans="1:4" ht="20.100000000000001" customHeight="1" thickBot="1">
      <c r="A38" s="510" t="s">
        <v>878</v>
      </c>
      <c r="B38" s="852"/>
      <c r="C38" s="256">
        <f>C6-C9+C29</f>
        <v>25733652</v>
      </c>
      <c r="D38" s="415" t="str">
        <f>IF((C38-'ETCA-I-03'!C64)&gt;0.9,"ERROR!!!!! EL MONTO NO COINCIDE CON LO REPORTADO EN EL FORMATO ETCA-I-03, EN EL MISMO RUBRO","")</f>
        <v/>
      </c>
    </row>
    <row r="39" spans="1:4" ht="20.100000000000001" customHeight="1">
      <c r="A39" s="509"/>
      <c r="B39" s="507"/>
      <c r="C39" s="508"/>
      <c r="D39" s="415"/>
    </row>
    <row r="40" spans="1:4" ht="20.100000000000001" customHeight="1">
      <c r="A40" s="506"/>
      <c r="B40" s="507"/>
      <c r="C40" s="508"/>
      <c r="D40" s="415"/>
    </row>
    <row r="41" spans="1:4" ht="20.100000000000001" customHeight="1">
      <c r="A41" s="506"/>
      <c r="B41" s="507"/>
      <c r="C41" s="508"/>
      <c r="D41" s="415"/>
    </row>
    <row r="42" spans="1:4" ht="20.100000000000001" customHeight="1">
      <c r="A42" s="506"/>
      <c r="B42" s="507"/>
      <c r="C42" s="508"/>
      <c r="D42" s="415"/>
    </row>
    <row r="43" spans="1:4" ht="20.100000000000001" customHeight="1">
      <c r="A43" s="506"/>
      <c r="B43" s="507"/>
      <c r="C43" s="508"/>
      <c r="D43" s="415"/>
    </row>
    <row r="44" spans="1:4" ht="26.25" customHeight="1">
      <c r="A44" s="509"/>
      <c r="B44" s="507"/>
      <c r="C44" s="508"/>
      <c r="D44" s="415"/>
    </row>
  </sheetData>
  <sheetProtection sheet="1" scenarios="1" formatColumns="0" formatRows="0" insertHyperlinks="0"/>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29.xml><?xml version="1.0" encoding="utf-8"?>
<worksheet xmlns="http://schemas.openxmlformats.org/spreadsheetml/2006/main" xmlns:r="http://schemas.openxmlformats.org/officeDocument/2006/relationships">
  <sheetPr codeName="Hoja17"/>
  <dimension ref="A1:J38"/>
  <sheetViews>
    <sheetView view="pageBreakPreview" zoomScaleSheetLayoutView="100" workbookViewId="0">
      <selection activeCell="D10" sqref="D10"/>
    </sheetView>
  </sheetViews>
  <sheetFormatPr baseColWidth="10" defaultColWidth="11.28515625" defaultRowHeight="16.5"/>
  <cols>
    <col min="1" max="1" width="4.28515625" style="124" customWidth="1"/>
    <col min="2" max="2" width="48.28515625" style="106" bestFit="1" customWidth="1"/>
    <col min="3" max="5" width="16.7109375" style="106" customWidth="1"/>
    <col min="6" max="16384" width="11.28515625" style="106"/>
  </cols>
  <sheetData>
    <row r="1" spans="1:7">
      <c r="A1" s="1385" t="s">
        <v>23</v>
      </c>
      <c r="B1" s="1385"/>
      <c r="C1" s="1385"/>
      <c r="D1" s="1385"/>
      <c r="E1" s="1385"/>
    </row>
    <row r="2" spans="1:7">
      <c r="A2" s="1389" t="s">
        <v>284</v>
      </c>
      <c r="B2" s="1389"/>
      <c r="C2" s="1389"/>
      <c r="D2" s="1389"/>
      <c r="E2" s="1389"/>
    </row>
    <row r="3" spans="1:7">
      <c r="A3" s="1165" t="str">
        <f>'ETCA-I-01'!A3:G3</f>
        <v>TELEVISORA DE HERMOSILLO, S.A. DE C.V.</v>
      </c>
      <c r="B3" s="1165"/>
      <c r="C3" s="1165"/>
      <c r="D3" s="1165"/>
      <c r="E3" s="1165"/>
      <c r="G3" s="330"/>
    </row>
    <row r="4" spans="1:7">
      <c r="A4" s="1176" t="str">
        <f>'ETCA-I-03'!A4:D4</f>
        <v>Del 01 de Enero al 31 de Marzo de 2019</v>
      </c>
      <c r="B4" s="1176"/>
      <c r="C4" s="1176"/>
      <c r="D4" s="1176"/>
      <c r="E4" s="1176"/>
    </row>
    <row r="5" spans="1:7" ht="17.25" thickBot="1">
      <c r="A5" s="331"/>
      <c r="B5" s="1389" t="s">
        <v>879</v>
      </c>
      <c r="C5" s="1389"/>
      <c r="D5" s="52"/>
      <c r="E5" s="331"/>
    </row>
    <row r="6" spans="1:7" s="202" customFormat="1" ht="30" customHeight="1">
      <c r="A6" s="1390" t="s">
        <v>880</v>
      </c>
      <c r="B6" s="1391"/>
      <c r="C6" s="332" t="s">
        <v>881</v>
      </c>
      <c r="D6" s="333" t="s">
        <v>882</v>
      </c>
      <c r="E6" s="334" t="s">
        <v>284</v>
      </c>
    </row>
    <row r="7" spans="1:7" s="202" customFormat="1" ht="30" customHeight="1" thickBot="1">
      <c r="A7" s="1392"/>
      <c r="B7" s="1393"/>
      <c r="C7" s="335" t="s">
        <v>883</v>
      </c>
      <c r="D7" s="335" t="s">
        <v>884</v>
      </c>
      <c r="E7" s="336" t="s">
        <v>885</v>
      </c>
    </row>
    <row r="8" spans="1:7" s="202" customFormat="1" ht="21" customHeight="1">
      <c r="A8" s="1394" t="s">
        <v>886</v>
      </c>
      <c r="B8" s="1395"/>
      <c r="C8" s="1395"/>
      <c r="D8" s="1395"/>
      <c r="E8" s="1396"/>
    </row>
    <row r="9" spans="1:7" s="202" customFormat="1" ht="20.25" customHeight="1">
      <c r="A9" s="337">
        <v>1</v>
      </c>
      <c r="B9" s="338" t="s">
        <v>1259</v>
      </c>
      <c r="C9" s="339"/>
      <c r="D9" s="340">
        <v>2499996</v>
      </c>
      <c r="E9" s="350">
        <f>IF(B9="","",C9-D9)</f>
        <v>-2499996</v>
      </c>
    </row>
    <row r="10" spans="1:7" s="202" customFormat="1" ht="20.25" customHeight="1">
      <c r="A10" s="337">
        <v>2</v>
      </c>
      <c r="B10" s="338"/>
      <c r="C10" s="339"/>
      <c r="D10" s="340"/>
      <c r="E10" s="350" t="str">
        <f t="shared" ref="E10:E18" si="0">IF(B10="","",C10-D10)</f>
        <v/>
      </c>
    </row>
    <row r="11" spans="1:7" s="202" customFormat="1" ht="20.25" customHeight="1">
      <c r="A11" s="337">
        <v>3</v>
      </c>
      <c r="B11" s="338"/>
      <c r="C11" s="339"/>
      <c r="D11" s="340"/>
      <c r="E11" s="350" t="str">
        <f t="shared" si="0"/>
        <v/>
      </c>
    </row>
    <row r="12" spans="1:7" s="202" customFormat="1" ht="20.25" customHeight="1">
      <c r="A12" s="337">
        <v>4</v>
      </c>
      <c r="B12" s="338"/>
      <c r="C12" s="339"/>
      <c r="D12" s="340"/>
      <c r="E12" s="350" t="str">
        <f t="shared" si="0"/>
        <v/>
      </c>
    </row>
    <row r="13" spans="1:7" s="202" customFormat="1" ht="20.25" customHeight="1">
      <c r="A13" s="337">
        <v>5</v>
      </c>
      <c r="B13" s="338"/>
      <c r="C13" s="339"/>
      <c r="D13" s="340"/>
      <c r="E13" s="350" t="str">
        <f t="shared" si="0"/>
        <v/>
      </c>
    </row>
    <row r="14" spans="1:7" s="202" customFormat="1" ht="20.25" customHeight="1">
      <c r="A14" s="337">
        <v>6</v>
      </c>
      <c r="B14" s="338"/>
      <c r="C14" s="339"/>
      <c r="D14" s="340"/>
      <c r="E14" s="350" t="str">
        <f t="shared" si="0"/>
        <v/>
      </c>
    </row>
    <row r="15" spans="1:7" s="202" customFormat="1" ht="20.25" customHeight="1">
      <c r="A15" s="337">
        <v>7</v>
      </c>
      <c r="B15" s="338"/>
      <c r="C15" s="339"/>
      <c r="D15" s="340"/>
      <c r="E15" s="350" t="str">
        <f t="shared" si="0"/>
        <v/>
      </c>
    </row>
    <row r="16" spans="1:7" s="202" customFormat="1" ht="20.25" customHeight="1">
      <c r="A16" s="337">
        <v>8</v>
      </c>
      <c r="B16" s="338"/>
      <c r="C16" s="339"/>
      <c r="D16" s="340"/>
      <c r="E16" s="350" t="str">
        <f t="shared" si="0"/>
        <v/>
      </c>
    </row>
    <row r="17" spans="1:5" s="202" customFormat="1" ht="20.25" customHeight="1">
      <c r="A17" s="337">
        <v>9</v>
      </c>
      <c r="B17" s="338"/>
      <c r="C17" s="339"/>
      <c r="D17" s="340"/>
      <c r="E17" s="350" t="str">
        <f t="shared" si="0"/>
        <v/>
      </c>
    </row>
    <row r="18" spans="1:5" s="202" customFormat="1" ht="20.25" customHeight="1">
      <c r="A18" s="337">
        <v>10</v>
      </c>
      <c r="B18" s="338"/>
      <c r="C18" s="339"/>
      <c r="D18" s="340"/>
      <c r="E18" s="350" t="str">
        <f t="shared" si="0"/>
        <v/>
      </c>
    </row>
    <row r="19" spans="1:5" s="202" customFormat="1" ht="20.25" customHeight="1">
      <c r="A19" s="337"/>
      <c r="B19" s="342" t="s">
        <v>887</v>
      </c>
      <c r="C19" s="348">
        <f>SUM(C9:C18)</f>
        <v>0</v>
      </c>
      <c r="D19" s="349">
        <f>SUM(D9:D18)</f>
        <v>2499996</v>
      </c>
      <c r="E19" s="350">
        <f>SUM(E9:E18)</f>
        <v>-2499996</v>
      </c>
    </row>
    <row r="20" spans="1:5" s="202" customFormat="1" ht="21" customHeight="1">
      <c r="A20" s="1386" t="s">
        <v>888</v>
      </c>
      <c r="B20" s="1387"/>
      <c r="C20" s="1387"/>
      <c r="D20" s="1387"/>
      <c r="E20" s="1388"/>
    </row>
    <row r="21" spans="1:5" s="202" customFormat="1" ht="20.25" customHeight="1">
      <c r="A21" s="337">
        <v>1</v>
      </c>
      <c r="B21" s="338"/>
      <c r="C21" s="339"/>
      <c r="D21" s="340"/>
      <c r="E21" s="350" t="str">
        <f>IF(B21="","",C21-D21)</f>
        <v/>
      </c>
    </row>
    <row r="22" spans="1:5" s="202" customFormat="1" ht="20.25" customHeight="1">
      <c r="A22" s="337">
        <v>2</v>
      </c>
      <c r="B22" s="338"/>
      <c r="C22" s="339"/>
      <c r="D22" s="340"/>
      <c r="E22" s="350" t="str">
        <f t="shared" ref="E22:E30" si="1">IF(B22="","",C22-D22)</f>
        <v/>
      </c>
    </row>
    <row r="23" spans="1:5" s="202" customFormat="1" ht="20.25" customHeight="1">
      <c r="A23" s="337">
        <v>3</v>
      </c>
      <c r="B23" s="338"/>
      <c r="C23" s="339"/>
      <c r="D23" s="340"/>
      <c r="E23" s="350" t="str">
        <f t="shared" si="1"/>
        <v/>
      </c>
    </row>
    <row r="24" spans="1:5" s="202" customFormat="1" ht="20.25" customHeight="1">
      <c r="A24" s="337">
        <v>4</v>
      </c>
      <c r="B24" s="338"/>
      <c r="C24" s="339"/>
      <c r="D24" s="340"/>
      <c r="E24" s="350" t="str">
        <f t="shared" si="1"/>
        <v/>
      </c>
    </row>
    <row r="25" spans="1:5" s="202" customFormat="1" ht="20.25" customHeight="1">
      <c r="A25" s="337">
        <v>5</v>
      </c>
      <c r="B25" s="338"/>
      <c r="C25" s="339"/>
      <c r="D25" s="340"/>
      <c r="E25" s="350" t="str">
        <f t="shared" si="1"/>
        <v/>
      </c>
    </row>
    <row r="26" spans="1:5" s="202" customFormat="1" ht="20.25" customHeight="1">
      <c r="A26" s="337">
        <v>6</v>
      </c>
      <c r="B26" s="338"/>
      <c r="C26" s="339"/>
      <c r="D26" s="340"/>
      <c r="E26" s="350" t="str">
        <f t="shared" si="1"/>
        <v/>
      </c>
    </row>
    <row r="27" spans="1:5" s="202" customFormat="1" ht="20.25" customHeight="1">
      <c r="A27" s="337">
        <v>7</v>
      </c>
      <c r="B27" s="338"/>
      <c r="C27" s="339"/>
      <c r="D27" s="340"/>
      <c r="E27" s="350" t="str">
        <f t="shared" si="1"/>
        <v/>
      </c>
    </row>
    <row r="28" spans="1:5" s="202" customFormat="1" ht="20.25" customHeight="1">
      <c r="A28" s="337">
        <v>8</v>
      </c>
      <c r="B28" s="338"/>
      <c r="C28" s="339"/>
      <c r="D28" s="340"/>
      <c r="E28" s="350" t="str">
        <f>IF(B28="","",C28-D29)</f>
        <v/>
      </c>
    </row>
    <row r="29" spans="1:5" s="202" customFormat="1" ht="20.25" customHeight="1">
      <c r="A29" s="337">
        <v>9</v>
      </c>
      <c r="B29" s="338"/>
      <c r="C29" s="339"/>
      <c r="D29" s="340"/>
      <c r="E29" s="350" t="str">
        <f>IF(B29="","",C29-#REF!)</f>
        <v/>
      </c>
    </row>
    <row r="30" spans="1:5" s="202" customFormat="1" ht="20.25" customHeight="1">
      <c r="A30" s="337">
        <v>10</v>
      </c>
      <c r="B30" s="338"/>
      <c r="C30" s="339"/>
      <c r="D30" s="340"/>
      <c r="E30" s="350" t="str">
        <f t="shared" si="1"/>
        <v/>
      </c>
    </row>
    <row r="31" spans="1:5" s="344" customFormat="1" ht="39.950000000000003" customHeight="1" thickBot="1">
      <c r="A31" s="337"/>
      <c r="B31" s="343" t="s">
        <v>889</v>
      </c>
      <c r="C31" s="348">
        <f>SUM(C21:C30)</f>
        <v>0</v>
      </c>
      <c r="D31" s="349">
        <f>SUM(D21:D30)</f>
        <v>0</v>
      </c>
      <c r="E31" s="350">
        <f>SUM(E21:E30)</f>
        <v>0</v>
      </c>
    </row>
    <row r="32" spans="1:5" ht="30" customHeight="1" thickBot="1">
      <c r="A32" s="345"/>
      <c r="B32" s="346" t="s">
        <v>890</v>
      </c>
      <c r="C32" s="351">
        <f>SUM(C19,C31)</f>
        <v>0</v>
      </c>
      <c r="D32" s="351">
        <f>SUM(D19,D31)</f>
        <v>2499996</v>
      </c>
      <c r="E32" s="352">
        <f>SUM(E19,E31)</f>
        <v>-2499996</v>
      </c>
    </row>
    <row r="33" spans="1:10" ht="17.100000000000001" customHeight="1">
      <c r="A33" s="443" t="s">
        <v>84</v>
      </c>
    </row>
    <row r="34" spans="1:10" ht="17.100000000000001" customHeight="1">
      <c r="A34" s="511"/>
      <c r="B34" s="512"/>
      <c r="C34" s="513"/>
      <c r="D34" s="513"/>
      <c r="E34" s="513"/>
    </row>
    <row r="35" spans="1:10" ht="17.100000000000001" customHeight="1">
      <c r="A35" s="511"/>
      <c r="B35" s="512"/>
      <c r="C35" s="513"/>
      <c r="D35" s="513"/>
      <c r="E35" s="513"/>
    </row>
    <row r="36" spans="1:10" ht="17.100000000000001" customHeight="1">
      <c r="A36" s="511"/>
      <c r="B36" s="512"/>
      <c r="C36" s="513"/>
      <c r="D36" s="513"/>
      <c r="E36" s="513"/>
    </row>
    <row r="37" spans="1:10" ht="17.100000000000001" customHeight="1">
      <c r="A37" s="511"/>
      <c r="B37" s="512"/>
      <c r="C37" s="513"/>
      <c r="D37" s="513"/>
      <c r="E37" s="513"/>
    </row>
    <row r="38" spans="1:10" ht="17.100000000000001" customHeight="1">
      <c r="A38" s="51" t="s">
        <v>255</v>
      </c>
      <c r="J38" s="347"/>
    </row>
  </sheetData>
  <sheetProtection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dimension ref="A1:H74"/>
  <sheetViews>
    <sheetView view="pageBreakPreview" zoomScaleSheetLayoutView="100" workbookViewId="0">
      <selection activeCell="F72" sqref="F72"/>
    </sheetView>
  </sheetViews>
  <sheetFormatPr baseColWidth="10" defaultColWidth="11.42578125" defaultRowHeight="15"/>
  <cols>
    <col min="1" max="1" width="40.28515625" customWidth="1"/>
    <col min="2" max="2" width="14" customWidth="1"/>
    <col min="3" max="3" width="16.85546875" customWidth="1"/>
    <col min="4" max="4" width="1.28515625" customWidth="1"/>
    <col min="5" max="5" width="40.28515625" customWidth="1"/>
    <col min="6" max="6" width="14" customWidth="1"/>
    <col min="7" max="7" width="15.5703125" customWidth="1"/>
  </cols>
  <sheetData>
    <row r="1" spans="1:7" ht="15.75">
      <c r="A1" s="1156" t="s">
        <v>23</v>
      </c>
      <c r="B1" s="1156"/>
      <c r="C1" s="1156"/>
      <c r="D1" s="1156"/>
      <c r="E1" s="1156"/>
      <c r="F1" s="1156"/>
      <c r="G1" s="1156"/>
    </row>
    <row r="2" spans="1:7" ht="14.25" customHeight="1">
      <c r="A2" s="1157" t="s">
        <v>86</v>
      </c>
      <c r="B2" s="1157"/>
      <c r="C2" s="1157"/>
      <c r="D2" s="1157"/>
      <c r="E2" s="1157"/>
      <c r="F2" s="1157"/>
      <c r="G2" s="1157"/>
    </row>
    <row r="3" spans="1:7" s="51" customFormat="1" ht="14.25" customHeight="1">
      <c r="A3" s="1157" t="str">
        <f>'ETCA-I-01'!A3:G3</f>
        <v>TELEVISORA DE HERMOSILLO, S.A. DE C.V.</v>
      </c>
      <c r="B3" s="1157"/>
      <c r="C3" s="1157"/>
      <c r="D3" s="1157"/>
      <c r="E3" s="1157"/>
      <c r="F3" s="1157"/>
      <c r="G3" s="1157"/>
    </row>
    <row r="4" spans="1:7" ht="12.75" customHeight="1">
      <c r="A4" s="1161" t="s">
        <v>1319</v>
      </c>
      <c r="B4" s="1161"/>
      <c r="C4" s="1161"/>
      <c r="D4" s="1161"/>
      <c r="E4" s="1161"/>
      <c r="F4" s="1161"/>
      <c r="G4" s="1161"/>
    </row>
    <row r="5" spans="1:7" ht="12" customHeight="1" thickBot="1">
      <c r="A5" s="1162" t="s">
        <v>87</v>
      </c>
      <c r="B5" s="1162"/>
      <c r="C5" s="1162"/>
      <c r="D5" s="1162"/>
      <c r="E5" s="1162"/>
      <c r="F5" s="1162"/>
      <c r="G5" s="1162"/>
    </row>
    <row r="6" spans="1:7" ht="15.75" thickBot="1">
      <c r="A6" s="685" t="s">
        <v>88</v>
      </c>
      <c r="B6" s="841">
        <v>2019</v>
      </c>
      <c r="C6" s="1008">
        <v>2018</v>
      </c>
      <c r="D6" s="686"/>
      <c r="E6" s="687" t="s">
        <v>88</v>
      </c>
      <c r="F6" s="841">
        <v>2019</v>
      </c>
      <c r="G6" s="1008">
        <v>2018</v>
      </c>
    </row>
    <row r="7" spans="1:7" ht="15.75" customHeight="1">
      <c r="A7" s="608" t="s">
        <v>26</v>
      </c>
      <c r="B7" s="691"/>
      <c r="C7" s="691"/>
      <c r="D7" s="692"/>
      <c r="E7" s="691" t="s">
        <v>27</v>
      </c>
      <c r="F7" s="691"/>
      <c r="G7" s="691"/>
    </row>
    <row r="8" spans="1:7" ht="10.5" customHeight="1">
      <c r="A8" s="608" t="s">
        <v>28</v>
      </c>
      <c r="B8" s="693"/>
      <c r="C8" s="693"/>
      <c r="D8" s="692"/>
      <c r="E8" s="691" t="s">
        <v>29</v>
      </c>
      <c r="F8" s="693"/>
      <c r="G8" s="693"/>
    </row>
    <row r="9" spans="1:7" s="656" customFormat="1" ht="25.5">
      <c r="A9" s="608" t="s">
        <v>89</v>
      </c>
      <c r="B9" s="664">
        <f>SUM(B10:B16)</f>
        <v>4111040</v>
      </c>
      <c r="C9" s="664">
        <f>SUM(C10:C16)</f>
        <v>2774392</v>
      </c>
      <c r="D9" s="694"/>
      <c r="E9" s="691" t="s">
        <v>90</v>
      </c>
      <c r="F9" s="664">
        <f>SUM(F10:F18)</f>
        <v>35490426</v>
      </c>
      <c r="G9" s="664">
        <f>SUM(G10:G18)</f>
        <v>30956891</v>
      </c>
    </row>
    <row r="10" spans="1:7">
      <c r="A10" s="695" t="s">
        <v>91</v>
      </c>
      <c r="B10" s="696">
        <v>26000</v>
      </c>
      <c r="C10" s="696">
        <v>26000</v>
      </c>
      <c r="D10" s="692"/>
      <c r="E10" s="693" t="s">
        <v>92</v>
      </c>
      <c r="F10" s="696">
        <v>0</v>
      </c>
      <c r="G10" s="696">
        <v>0</v>
      </c>
    </row>
    <row r="11" spans="1:7">
      <c r="A11" s="695" t="s">
        <v>93</v>
      </c>
      <c r="B11" s="696">
        <v>4085040</v>
      </c>
      <c r="C11" s="696">
        <v>2748392</v>
      </c>
      <c r="D11" s="692"/>
      <c r="E11" s="693" t="s">
        <v>94</v>
      </c>
      <c r="F11" s="696">
        <v>1157963</v>
      </c>
      <c r="G11" s="696">
        <v>670770</v>
      </c>
    </row>
    <row r="12" spans="1:7">
      <c r="A12" s="695" t="s">
        <v>95</v>
      </c>
      <c r="B12" s="696">
        <v>0</v>
      </c>
      <c r="C12" s="696">
        <v>0</v>
      </c>
      <c r="D12" s="692"/>
      <c r="E12" s="693" t="s">
        <v>96</v>
      </c>
      <c r="F12" s="696">
        <v>0</v>
      </c>
      <c r="G12" s="696">
        <v>0</v>
      </c>
    </row>
    <row r="13" spans="1:7">
      <c r="A13" s="695" t="s">
        <v>97</v>
      </c>
      <c r="B13" s="696">
        <v>0</v>
      </c>
      <c r="C13" s="696">
        <v>0</v>
      </c>
      <c r="D13" s="692"/>
      <c r="E13" s="693" t="s">
        <v>98</v>
      </c>
      <c r="F13" s="696">
        <v>0</v>
      </c>
      <c r="G13" s="696">
        <v>0</v>
      </c>
    </row>
    <row r="14" spans="1:7">
      <c r="A14" s="695" t="s">
        <v>99</v>
      </c>
      <c r="B14" s="696">
        <v>0</v>
      </c>
      <c r="C14" s="696">
        <v>0</v>
      </c>
      <c r="D14" s="692"/>
      <c r="E14" s="693" t="s">
        <v>100</v>
      </c>
      <c r="F14" s="696">
        <v>0</v>
      </c>
      <c r="G14" s="696">
        <v>0</v>
      </c>
    </row>
    <row r="15" spans="1:7" ht="25.5">
      <c r="A15" s="695" t="s">
        <v>101</v>
      </c>
      <c r="B15" s="696">
        <v>0</v>
      </c>
      <c r="C15" s="696">
        <v>0</v>
      </c>
      <c r="D15" s="692"/>
      <c r="E15" s="693" t="s">
        <v>102</v>
      </c>
      <c r="F15" s="696">
        <v>0</v>
      </c>
      <c r="G15" s="696">
        <v>0</v>
      </c>
    </row>
    <row r="16" spans="1:7">
      <c r="A16" s="695" t="s">
        <v>103</v>
      </c>
      <c r="B16" s="696">
        <v>0</v>
      </c>
      <c r="C16" s="696">
        <v>0</v>
      </c>
      <c r="D16" s="692"/>
      <c r="E16" s="693" t="s">
        <v>104</v>
      </c>
      <c r="F16" s="696">
        <v>13083198</v>
      </c>
      <c r="G16" s="696">
        <v>10643771</v>
      </c>
    </row>
    <row r="17" spans="1:7" ht="25.5">
      <c r="A17" s="617" t="s">
        <v>105</v>
      </c>
      <c r="B17" s="664">
        <f>SUM(B18:B24)</f>
        <v>23545738</v>
      </c>
      <c r="C17" s="664">
        <f>SUM(C18:C24)</f>
        <v>25687825</v>
      </c>
      <c r="D17" s="692"/>
      <c r="E17" s="693" t="s">
        <v>106</v>
      </c>
      <c r="F17" s="696">
        <v>0</v>
      </c>
      <c r="G17" s="696">
        <v>0</v>
      </c>
    </row>
    <row r="18" spans="1:7">
      <c r="A18" s="697" t="s">
        <v>107</v>
      </c>
      <c r="B18" s="696">
        <v>0</v>
      </c>
      <c r="C18" s="696">
        <v>0</v>
      </c>
      <c r="D18" s="692"/>
      <c r="E18" s="693" t="s">
        <v>108</v>
      </c>
      <c r="F18" s="696">
        <v>21249265</v>
      </c>
      <c r="G18" s="696">
        <v>19642350</v>
      </c>
    </row>
    <row r="19" spans="1:7" ht="19.5" customHeight="1">
      <c r="A19" s="697" t="s">
        <v>109</v>
      </c>
      <c r="B19" s="696">
        <v>13496677</v>
      </c>
      <c r="C19" s="696">
        <v>15842469</v>
      </c>
      <c r="D19" s="692"/>
      <c r="E19" s="691" t="s">
        <v>110</v>
      </c>
      <c r="F19" s="664">
        <f>SUM(F20:F22)</f>
        <v>0</v>
      </c>
      <c r="G19" s="664">
        <f>SUM(G20:G22)</f>
        <v>0</v>
      </c>
    </row>
    <row r="20" spans="1:7" ht="15.75" customHeight="1">
      <c r="A20" s="697" t="s">
        <v>111</v>
      </c>
      <c r="B20" s="696">
        <v>34175</v>
      </c>
      <c r="C20" s="696">
        <v>8751</v>
      </c>
      <c r="D20" s="692"/>
      <c r="E20" s="693" t="s">
        <v>112</v>
      </c>
      <c r="F20" s="696">
        <v>0</v>
      </c>
      <c r="G20" s="696">
        <v>0</v>
      </c>
    </row>
    <row r="21" spans="1:7" ht="25.5">
      <c r="A21" s="697" t="s">
        <v>113</v>
      </c>
      <c r="B21" s="696">
        <v>0</v>
      </c>
      <c r="C21" s="696">
        <v>0</v>
      </c>
      <c r="D21" s="692"/>
      <c r="E21" s="693" t="s">
        <v>114</v>
      </c>
      <c r="F21" s="696">
        <v>0</v>
      </c>
      <c r="G21" s="696">
        <v>0</v>
      </c>
    </row>
    <row r="22" spans="1:7" ht="14.25" customHeight="1">
      <c r="A22" s="697" t="s">
        <v>115</v>
      </c>
      <c r="B22" s="696">
        <v>0</v>
      </c>
      <c r="C22" s="696">
        <v>0</v>
      </c>
      <c r="D22" s="692"/>
      <c r="E22" s="693" t="s">
        <v>116</v>
      </c>
      <c r="F22" s="696">
        <v>0</v>
      </c>
      <c r="G22" s="696">
        <v>0</v>
      </c>
    </row>
    <row r="23" spans="1:7" ht="25.5">
      <c r="A23" s="697" t="s">
        <v>117</v>
      </c>
      <c r="B23" s="696">
        <v>0</v>
      </c>
      <c r="C23" s="696">
        <v>0</v>
      </c>
      <c r="D23" s="692"/>
      <c r="E23" s="691" t="s">
        <v>118</v>
      </c>
      <c r="F23" s="664">
        <f>SUM(F24:F25)</f>
        <v>9999984</v>
      </c>
      <c r="G23" s="664">
        <f>SUM(G24:G25)</f>
        <v>9999984</v>
      </c>
    </row>
    <row r="24" spans="1:7" ht="25.5">
      <c r="A24" s="697" t="s">
        <v>119</v>
      </c>
      <c r="B24" s="696">
        <v>10014886</v>
      </c>
      <c r="C24" s="696">
        <v>9836605</v>
      </c>
      <c r="D24" s="692"/>
      <c r="E24" s="693" t="s">
        <v>120</v>
      </c>
      <c r="F24" s="696">
        <v>9999984</v>
      </c>
      <c r="G24" s="696">
        <v>9999984</v>
      </c>
    </row>
    <row r="25" spans="1:7" ht="25.5">
      <c r="A25" s="608" t="s">
        <v>121</v>
      </c>
      <c r="B25" s="664">
        <f>SUM(B26:B30)</f>
        <v>69133</v>
      </c>
      <c r="C25" s="664">
        <f>SUM(C26:C30)</f>
        <v>69133</v>
      </c>
      <c r="D25" s="692"/>
      <c r="E25" s="693" t="s">
        <v>122</v>
      </c>
      <c r="F25" s="696">
        <v>0</v>
      </c>
      <c r="G25" s="696">
        <v>0</v>
      </c>
    </row>
    <row r="26" spans="1:7" ht="25.5">
      <c r="A26" s="697" t="s">
        <v>123</v>
      </c>
      <c r="B26" s="696">
        <v>69133</v>
      </c>
      <c r="C26" s="696">
        <v>69133</v>
      </c>
      <c r="D26" s="692"/>
      <c r="E26" s="693" t="s">
        <v>124</v>
      </c>
      <c r="F26" s="696">
        <v>0</v>
      </c>
      <c r="G26" s="696">
        <v>0</v>
      </c>
    </row>
    <row r="27" spans="1:7" ht="25.5">
      <c r="A27" s="697" t="s">
        <v>125</v>
      </c>
      <c r="B27" s="696">
        <v>0</v>
      </c>
      <c r="C27" s="696">
        <v>0</v>
      </c>
      <c r="D27" s="692"/>
      <c r="E27" s="691" t="s">
        <v>126</v>
      </c>
      <c r="F27" s="664">
        <f>SUM(F28:F30)</f>
        <v>0</v>
      </c>
      <c r="G27" s="664">
        <f>SUM(G28:G30)</f>
        <v>0</v>
      </c>
    </row>
    <row r="28" spans="1:7" ht="25.5">
      <c r="A28" s="697" t="s">
        <v>127</v>
      </c>
      <c r="B28" s="696">
        <v>0</v>
      </c>
      <c r="C28" s="696">
        <v>0</v>
      </c>
      <c r="D28" s="692"/>
      <c r="E28" s="693" t="s">
        <v>128</v>
      </c>
      <c r="F28" s="696">
        <v>0</v>
      </c>
      <c r="G28" s="696">
        <v>0</v>
      </c>
    </row>
    <row r="29" spans="1:7" ht="17.25" customHeight="1">
      <c r="A29" s="697" t="s">
        <v>129</v>
      </c>
      <c r="B29" s="696">
        <v>0</v>
      </c>
      <c r="C29" s="696">
        <v>0</v>
      </c>
      <c r="D29" s="692"/>
      <c r="E29" s="693" t="s">
        <v>130</v>
      </c>
      <c r="F29" s="696">
        <v>0</v>
      </c>
      <c r="G29" s="696">
        <v>0</v>
      </c>
    </row>
    <row r="30" spans="1:7">
      <c r="A30" s="697" t="s">
        <v>131</v>
      </c>
      <c r="B30" s="696">
        <v>0</v>
      </c>
      <c r="C30" s="696">
        <v>0</v>
      </c>
      <c r="D30" s="692"/>
      <c r="E30" s="693" t="s">
        <v>132</v>
      </c>
      <c r="F30" s="696">
        <v>0</v>
      </c>
      <c r="G30" s="696">
        <v>0</v>
      </c>
    </row>
    <row r="31" spans="1:7" ht="25.5">
      <c r="A31" s="608" t="s">
        <v>133</v>
      </c>
      <c r="B31" s="664">
        <f>SUM(B32:B36)</f>
        <v>0</v>
      </c>
      <c r="C31" s="664">
        <f>SUM(C32:C36)</f>
        <v>0</v>
      </c>
      <c r="D31" s="692"/>
      <c r="E31" s="691" t="s">
        <v>134</v>
      </c>
      <c r="F31" s="664">
        <f>SUM(F32:F37)</f>
        <v>0</v>
      </c>
      <c r="G31" s="664">
        <f>SUM(G32:G37)</f>
        <v>0</v>
      </c>
    </row>
    <row r="32" spans="1:7" ht="12.75" customHeight="1">
      <c r="A32" s="697" t="s">
        <v>135</v>
      </c>
      <c r="B32" s="696">
        <v>0</v>
      </c>
      <c r="C32" s="696">
        <v>0</v>
      </c>
      <c r="D32" s="692"/>
      <c r="E32" s="693" t="s">
        <v>136</v>
      </c>
      <c r="F32" s="696">
        <v>0</v>
      </c>
      <c r="G32" s="696">
        <v>0</v>
      </c>
    </row>
    <row r="33" spans="1:7" ht="12.75" customHeight="1">
      <c r="A33" s="697" t="s">
        <v>137</v>
      </c>
      <c r="B33" s="696">
        <v>0</v>
      </c>
      <c r="C33" s="696">
        <v>0</v>
      </c>
      <c r="D33" s="692"/>
      <c r="E33" s="693" t="s">
        <v>138</v>
      </c>
      <c r="F33" s="696">
        <v>0</v>
      </c>
      <c r="G33" s="696">
        <v>0</v>
      </c>
    </row>
    <row r="34" spans="1:7" ht="12.75" customHeight="1">
      <c r="A34" s="697" t="s">
        <v>139</v>
      </c>
      <c r="B34" s="696">
        <v>0</v>
      </c>
      <c r="C34" s="696">
        <v>0</v>
      </c>
      <c r="D34" s="692"/>
      <c r="E34" s="693" t="s">
        <v>140</v>
      </c>
      <c r="F34" s="696">
        <v>0</v>
      </c>
      <c r="G34" s="696">
        <v>0</v>
      </c>
    </row>
    <row r="35" spans="1:7" ht="25.5">
      <c r="A35" s="697" t="s">
        <v>141</v>
      </c>
      <c r="B35" s="696">
        <v>0</v>
      </c>
      <c r="C35" s="696">
        <v>0</v>
      </c>
      <c r="D35" s="700"/>
      <c r="E35" s="693" t="s">
        <v>142</v>
      </c>
      <c r="F35" s="696">
        <v>0</v>
      </c>
      <c r="G35" s="696">
        <v>0</v>
      </c>
    </row>
    <row r="36" spans="1:7" ht="25.5">
      <c r="A36" s="697" t="s">
        <v>143</v>
      </c>
      <c r="B36" s="696">
        <v>0</v>
      </c>
      <c r="C36" s="696">
        <v>0</v>
      </c>
      <c r="D36" s="692"/>
      <c r="E36" s="693" t="s">
        <v>144</v>
      </c>
      <c r="F36" s="696">
        <v>0</v>
      </c>
      <c r="G36" s="696">
        <v>0</v>
      </c>
    </row>
    <row r="37" spans="1:7" ht="16.5" customHeight="1" thickBot="1">
      <c r="A37" s="619" t="s">
        <v>145</v>
      </c>
      <c r="B37" s="699">
        <v>0</v>
      </c>
      <c r="C37" s="699">
        <v>0</v>
      </c>
      <c r="D37" s="689"/>
      <c r="E37" s="690" t="s">
        <v>146</v>
      </c>
      <c r="F37" s="699">
        <v>0</v>
      </c>
      <c r="G37" s="699">
        <v>0</v>
      </c>
    </row>
    <row r="38" spans="1:7" ht="25.5">
      <c r="A38" s="715" t="s">
        <v>147</v>
      </c>
      <c r="B38" s="716">
        <f>SUM(B39:B40)</f>
        <v>-5175385</v>
      </c>
      <c r="C38" s="716">
        <f>SUM(C39:C40)</f>
        <v>-5337986</v>
      </c>
      <c r="D38" s="717"/>
      <c r="E38" s="718" t="s">
        <v>148</v>
      </c>
      <c r="F38" s="716">
        <f>SUM(F39:F41)</f>
        <v>0</v>
      </c>
      <c r="G38" s="716">
        <f>SUM(G39:G41)</f>
        <v>0</v>
      </c>
    </row>
    <row r="39" spans="1:7" ht="25.5">
      <c r="A39" s="697" t="s">
        <v>149</v>
      </c>
      <c r="B39" s="696">
        <v>-5175385</v>
      </c>
      <c r="C39" s="696">
        <v>-5337986</v>
      </c>
      <c r="D39" s="700"/>
      <c r="E39" s="693" t="s">
        <v>150</v>
      </c>
      <c r="F39" s="696">
        <v>0</v>
      </c>
      <c r="G39" s="696">
        <v>0</v>
      </c>
    </row>
    <row r="40" spans="1:7">
      <c r="A40" s="697" t="s">
        <v>151</v>
      </c>
      <c r="B40" s="696">
        <v>0</v>
      </c>
      <c r="C40" s="696">
        <v>0</v>
      </c>
      <c r="D40" s="692"/>
      <c r="E40" s="693" t="s">
        <v>152</v>
      </c>
      <c r="F40" s="696">
        <v>0</v>
      </c>
      <c r="G40" s="696">
        <v>0</v>
      </c>
    </row>
    <row r="41" spans="1:7" ht="12" customHeight="1">
      <c r="A41" s="608" t="s">
        <v>153</v>
      </c>
      <c r="B41" s="664">
        <f>SUM(B42:B45)</f>
        <v>0</v>
      </c>
      <c r="C41" s="664">
        <f>SUM(C42:C45)</f>
        <v>0</v>
      </c>
      <c r="D41" s="692"/>
      <c r="E41" s="693" t="s">
        <v>154</v>
      </c>
      <c r="F41" s="696">
        <v>0</v>
      </c>
      <c r="G41" s="696">
        <v>0</v>
      </c>
    </row>
    <row r="42" spans="1:7" ht="12" customHeight="1">
      <c r="A42" s="697" t="s">
        <v>155</v>
      </c>
      <c r="B42" s="696">
        <v>0</v>
      </c>
      <c r="C42" s="696">
        <v>0</v>
      </c>
      <c r="D42" s="692"/>
      <c r="E42" s="691" t="s">
        <v>156</v>
      </c>
      <c r="F42" s="676">
        <f>SUM(F43:F45)</f>
        <v>0</v>
      </c>
      <c r="G42" s="676">
        <f>SUM(G43:G45)</f>
        <v>0</v>
      </c>
    </row>
    <row r="43" spans="1:7" ht="12" customHeight="1">
      <c r="A43" s="697" t="s">
        <v>157</v>
      </c>
      <c r="B43" s="696">
        <v>0</v>
      </c>
      <c r="C43" s="696">
        <v>0</v>
      </c>
      <c r="D43" s="692"/>
      <c r="E43" s="693" t="s">
        <v>158</v>
      </c>
      <c r="F43" s="696">
        <v>0</v>
      </c>
      <c r="G43" s="696">
        <v>0</v>
      </c>
    </row>
    <row r="44" spans="1:7" ht="25.5">
      <c r="A44" s="697" t="s">
        <v>159</v>
      </c>
      <c r="B44" s="696">
        <v>0</v>
      </c>
      <c r="C44" s="696">
        <v>0</v>
      </c>
      <c r="D44" s="692"/>
      <c r="E44" s="693" t="s">
        <v>160</v>
      </c>
      <c r="F44" s="696">
        <v>0</v>
      </c>
      <c r="G44" s="696">
        <v>0</v>
      </c>
    </row>
    <row r="45" spans="1:7" ht="13.5" customHeight="1">
      <c r="A45" s="697" t="s">
        <v>161</v>
      </c>
      <c r="B45" s="696">
        <v>0</v>
      </c>
      <c r="C45" s="696">
        <v>0</v>
      </c>
      <c r="D45" s="692"/>
      <c r="E45" s="693" t="s">
        <v>162</v>
      </c>
      <c r="F45" s="696">
        <v>0</v>
      </c>
      <c r="G45" s="696">
        <v>0</v>
      </c>
    </row>
    <row r="46" spans="1:7" ht="24" customHeight="1">
      <c r="A46" s="608" t="s">
        <v>163</v>
      </c>
      <c r="B46" s="664">
        <f>+B41+B37+B38+B31+B25+B17+B9</f>
        <v>22550526</v>
      </c>
      <c r="C46" s="664">
        <f>+C41+C37+C38+C31+C25+C17+C9</f>
        <v>23193364</v>
      </c>
      <c r="D46" s="692"/>
      <c r="E46" s="691" t="s">
        <v>164</v>
      </c>
      <c r="F46" s="664">
        <f>+F42+F38+F31+F27+F26+F23+F19+F9</f>
        <v>45490410</v>
      </c>
      <c r="G46" s="664">
        <f>+G42+G38+G31+G27+G26+G23+G19+G9</f>
        <v>40956875</v>
      </c>
    </row>
    <row r="47" spans="1:7">
      <c r="A47" s="608" t="s">
        <v>47</v>
      </c>
      <c r="B47" s="698"/>
      <c r="C47" s="698"/>
      <c r="D47" s="700"/>
      <c r="E47" s="691" t="s">
        <v>48</v>
      </c>
      <c r="F47" s="698"/>
      <c r="G47" s="698"/>
    </row>
    <row r="48" spans="1:7" ht="12.75" customHeight="1">
      <c r="A48" s="697" t="s">
        <v>165</v>
      </c>
      <c r="B48" s="696">
        <v>0</v>
      </c>
      <c r="C48" s="696">
        <v>0</v>
      </c>
      <c r="D48" s="692"/>
      <c r="E48" s="693" t="s">
        <v>166</v>
      </c>
      <c r="F48" s="696">
        <v>0</v>
      </c>
      <c r="G48" s="696">
        <v>0</v>
      </c>
    </row>
    <row r="49" spans="1:8" ht="12.75" customHeight="1">
      <c r="A49" s="697" t="s">
        <v>167</v>
      </c>
      <c r="B49" s="696">
        <v>0</v>
      </c>
      <c r="C49" s="696">
        <v>0</v>
      </c>
      <c r="D49" s="692"/>
      <c r="E49" s="693" t="s">
        <v>168</v>
      </c>
      <c r="F49" s="696">
        <v>0</v>
      </c>
      <c r="G49" s="696">
        <v>0</v>
      </c>
    </row>
    <row r="50" spans="1:8" ht="15.75" customHeight="1">
      <c r="A50" s="697" t="s">
        <v>169</v>
      </c>
      <c r="B50" s="696">
        <v>21655591</v>
      </c>
      <c r="C50" s="696">
        <v>21655591</v>
      </c>
      <c r="D50" s="692"/>
      <c r="E50" s="693" t="s">
        <v>170</v>
      </c>
      <c r="F50" s="696">
        <v>50000064</v>
      </c>
      <c r="G50" s="696">
        <v>52500060</v>
      </c>
    </row>
    <row r="51" spans="1:8" ht="12" customHeight="1">
      <c r="A51" s="697" t="s">
        <v>171</v>
      </c>
      <c r="B51" s="696">
        <v>108963297</v>
      </c>
      <c r="C51" s="696">
        <v>108963297</v>
      </c>
      <c r="D51" s="692"/>
      <c r="E51" s="693" t="s">
        <v>172</v>
      </c>
      <c r="F51" s="696">
        <v>0</v>
      </c>
      <c r="G51" s="696">
        <v>0</v>
      </c>
    </row>
    <row r="52" spans="1:8" ht="25.5">
      <c r="A52" s="697" t="s">
        <v>173</v>
      </c>
      <c r="B52" s="696">
        <v>247385</v>
      </c>
      <c r="C52" s="696">
        <v>247385</v>
      </c>
      <c r="D52" s="692"/>
      <c r="E52" s="693" t="s">
        <v>174</v>
      </c>
      <c r="F52" s="696">
        <v>0</v>
      </c>
      <c r="G52" s="696">
        <v>0</v>
      </c>
    </row>
    <row r="53" spans="1:8">
      <c r="A53" s="697" t="s">
        <v>175</v>
      </c>
      <c r="B53" s="696">
        <v>-68966831</v>
      </c>
      <c r="C53" s="696">
        <v>-65624629</v>
      </c>
      <c r="D53" s="694"/>
      <c r="E53" s="693" t="s">
        <v>176</v>
      </c>
      <c r="F53" s="696">
        <v>625090</v>
      </c>
      <c r="G53" s="696">
        <v>625090</v>
      </c>
    </row>
    <row r="54" spans="1:8" ht="11.25" customHeight="1">
      <c r="A54" s="697" t="s">
        <v>177</v>
      </c>
      <c r="B54" s="696">
        <v>12894381</v>
      </c>
      <c r="C54" s="696">
        <v>12865298</v>
      </c>
      <c r="D54" s="694"/>
      <c r="E54" s="691"/>
      <c r="F54" s="698"/>
      <c r="G54" s="698"/>
    </row>
    <row r="55" spans="1:8" ht="19.5" customHeight="1">
      <c r="A55" s="697" t="s">
        <v>178</v>
      </c>
      <c r="B55" s="696">
        <v>0</v>
      </c>
      <c r="C55" s="696">
        <v>0</v>
      </c>
      <c r="D55" s="694"/>
      <c r="E55" s="691" t="s">
        <v>179</v>
      </c>
      <c r="F55" s="664">
        <f>SUM(F47:F53)</f>
        <v>50625154</v>
      </c>
      <c r="G55" s="664">
        <f>SUM(G47:G53)</f>
        <v>53125150</v>
      </c>
    </row>
    <row r="56" spans="1:8" ht="13.5" customHeight="1">
      <c r="A56" s="697" t="s">
        <v>180</v>
      </c>
      <c r="B56" s="696">
        <v>13624403</v>
      </c>
      <c r="C56" s="696">
        <v>13624403</v>
      </c>
      <c r="D56" s="692"/>
      <c r="E56" s="610"/>
      <c r="F56" s="698"/>
      <c r="G56" s="698"/>
    </row>
    <row r="57" spans="1:8" ht="25.5">
      <c r="A57" s="608" t="s">
        <v>181</v>
      </c>
      <c r="B57" s="664">
        <f>SUM(B48:B56)</f>
        <v>88418226</v>
      </c>
      <c r="C57" s="664">
        <f>SUM(C48:C56)</f>
        <v>91731345</v>
      </c>
      <c r="D57" s="692"/>
      <c r="E57" s="691" t="s">
        <v>182</v>
      </c>
      <c r="F57" s="664">
        <f>+F46+F55</f>
        <v>96115564</v>
      </c>
      <c r="G57" s="664">
        <f>+G46+G55</f>
        <v>94082025</v>
      </c>
    </row>
    <row r="58" spans="1:8" ht="14.25" customHeight="1">
      <c r="A58" s="697"/>
      <c r="B58" s="698"/>
      <c r="C58" s="698"/>
      <c r="D58" s="694"/>
      <c r="E58" s="691" t="s">
        <v>183</v>
      </c>
      <c r="F58" s="698"/>
      <c r="G58" s="698"/>
    </row>
    <row r="59" spans="1:8" ht="15" customHeight="1">
      <c r="A59" s="608" t="s">
        <v>184</v>
      </c>
      <c r="B59" s="664">
        <f>+B46+B57</f>
        <v>110968752</v>
      </c>
      <c r="C59" s="664">
        <f>+C46+C57</f>
        <v>114924709</v>
      </c>
      <c r="D59" s="692"/>
      <c r="E59" s="691" t="s">
        <v>185</v>
      </c>
      <c r="F59" s="664">
        <f>SUM(F60:F62)</f>
        <v>90494826</v>
      </c>
      <c r="G59" s="664">
        <f>SUM(G60:G62)</f>
        <v>90494826</v>
      </c>
      <c r="H59" s="423" t="str">
        <f>IF(C59&lt;&gt;'ETCA-I-01'!C33,"ERROR!!!!! ELTOTAL DE ACTIVO, NO CONCUERDA CON LO REPORTADO EN EL ESTADO DE SITUACION FINANCIERA","")</f>
        <v/>
      </c>
    </row>
    <row r="60" spans="1:8" ht="12" customHeight="1">
      <c r="A60" s="697"/>
      <c r="B60" s="701"/>
      <c r="C60" s="701"/>
      <c r="D60" s="692"/>
      <c r="E60" s="693" t="s">
        <v>186</v>
      </c>
      <c r="F60" s="696">
        <v>90494826</v>
      </c>
      <c r="G60" s="696">
        <v>90494826</v>
      </c>
      <c r="H60" s="423" t="str">
        <f>IF(B59&lt;&gt;'ETCA-I-01'!B33,"ERROR!!!!! ELTOTAL DE ACTIVO, NO CONCUERDA CON LO REPORTADO EN EL ESTADO DE SITUACION FINANCIERA","")</f>
        <v/>
      </c>
    </row>
    <row r="61" spans="1:8" ht="11.25" customHeight="1">
      <c r="A61" s="697"/>
      <c r="B61" s="701"/>
      <c r="C61" s="701"/>
      <c r="D61" s="692"/>
      <c r="E61" s="693" t="s">
        <v>187</v>
      </c>
      <c r="F61" s="696">
        <v>0</v>
      </c>
      <c r="G61" s="696">
        <v>0</v>
      </c>
    </row>
    <row r="62" spans="1:8" ht="10.5" customHeight="1">
      <c r="A62" s="697"/>
      <c r="B62" s="701"/>
      <c r="C62" s="701"/>
      <c r="D62" s="692"/>
      <c r="E62" s="693" t="s">
        <v>188</v>
      </c>
      <c r="F62" s="696">
        <v>0</v>
      </c>
      <c r="G62" s="696">
        <v>0</v>
      </c>
    </row>
    <row r="63" spans="1:8" ht="25.5">
      <c r="A63" s="697"/>
      <c r="B63" s="701"/>
      <c r="C63" s="701"/>
      <c r="D63" s="692"/>
      <c r="E63" s="691" t="s">
        <v>189</v>
      </c>
      <c r="F63" s="664">
        <f>SUM(F64:F68)</f>
        <v>-80717938</v>
      </c>
      <c r="G63" s="664">
        <f>SUM(G64:G68)</f>
        <v>-74728442</v>
      </c>
    </row>
    <row r="64" spans="1:8">
      <c r="A64" s="697"/>
      <c r="B64" s="701"/>
      <c r="C64" s="701"/>
      <c r="D64" s="692"/>
      <c r="E64" s="693" t="s">
        <v>190</v>
      </c>
      <c r="F64" s="696">
        <v>-6081818</v>
      </c>
      <c r="G64" s="696">
        <v>-19126312</v>
      </c>
    </row>
    <row r="65" spans="1:8">
      <c r="A65" s="697"/>
      <c r="B65" s="701"/>
      <c r="C65" s="701"/>
      <c r="D65" s="692"/>
      <c r="E65" s="693" t="s">
        <v>191</v>
      </c>
      <c r="F65" s="696">
        <v>-102843117</v>
      </c>
      <c r="G65" s="696">
        <v>-82426461</v>
      </c>
    </row>
    <row r="66" spans="1:8" ht="12.75" customHeight="1">
      <c r="A66" s="697"/>
      <c r="B66" s="701"/>
      <c r="C66" s="701"/>
      <c r="D66" s="692"/>
      <c r="E66" s="693" t="s">
        <v>192</v>
      </c>
      <c r="F66" s="696">
        <v>28299319</v>
      </c>
      <c r="G66" s="696">
        <v>28299319</v>
      </c>
    </row>
    <row r="67" spans="1:8" ht="12" customHeight="1">
      <c r="A67" s="697"/>
      <c r="B67" s="701"/>
      <c r="C67" s="701"/>
      <c r="D67" s="692"/>
      <c r="E67" s="693" t="s">
        <v>193</v>
      </c>
      <c r="F67" s="696">
        <v>0</v>
      </c>
      <c r="G67" s="696">
        <v>0</v>
      </c>
    </row>
    <row r="68" spans="1:8" ht="17.25" customHeight="1">
      <c r="A68" s="697"/>
      <c r="B68" s="701"/>
      <c r="C68" s="701"/>
      <c r="D68" s="692"/>
      <c r="E68" s="693" t="s">
        <v>194</v>
      </c>
      <c r="F68" s="696">
        <v>-92322</v>
      </c>
      <c r="G68" s="696">
        <v>-1474988</v>
      </c>
    </row>
    <row r="69" spans="1:8" ht="25.5">
      <c r="A69" s="697"/>
      <c r="B69" s="701"/>
      <c r="C69" s="701"/>
      <c r="D69" s="692"/>
      <c r="E69" s="691" t="s">
        <v>195</v>
      </c>
      <c r="F69" s="664">
        <f>SUM(F70:F71)</f>
        <v>5076300</v>
      </c>
      <c r="G69" s="664">
        <f>SUM(G70:G71)</f>
        <v>5076300</v>
      </c>
    </row>
    <row r="70" spans="1:8">
      <c r="A70" s="697"/>
      <c r="B70" s="701"/>
      <c r="C70" s="701"/>
      <c r="D70" s="692"/>
      <c r="E70" s="693" t="s">
        <v>196</v>
      </c>
      <c r="F70" s="696">
        <v>0</v>
      </c>
      <c r="G70" s="696">
        <v>0</v>
      </c>
    </row>
    <row r="71" spans="1:8" ht="14.25" customHeight="1">
      <c r="A71" s="697"/>
      <c r="B71" s="701"/>
      <c r="C71" s="701"/>
      <c r="D71" s="692"/>
      <c r="E71" s="693" t="s">
        <v>197</v>
      </c>
      <c r="F71" s="696">
        <v>5076300</v>
      </c>
      <c r="G71" s="696">
        <v>5076300</v>
      </c>
    </row>
    <row r="72" spans="1:8" ht="15" customHeight="1">
      <c r="A72" s="697"/>
      <c r="B72" s="701"/>
      <c r="C72" s="701"/>
      <c r="D72" s="692"/>
      <c r="E72" s="691" t="s">
        <v>198</v>
      </c>
      <c r="F72" s="664">
        <f>+F59+F63+F69</f>
        <v>14853188</v>
      </c>
      <c r="G72" s="664">
        <f>+G59+G63+G69</f>
        <v>20842684</v>
      </c>
    </row>
    <row r="73" spans="1:8" ht="19.5" customHeight="1" thickBot="1">
      <c r="A73" s="619"/>
      <c r="B73" s="688"/>
      <c r="C73" s="688"/>
      <c r="D73" s="689"/>
      <c r="E73" s="620" t="s">
        <v>199</v>
      </c>
      <c r="F73" s="749">
        <f>+F57+F72</f>
        <v>110968752</v>
      </c>
      <c r="G73" s="702">
        <f>+G57+G72</f>
        <v>114924709</v>
      </c>
      <c r="H73" s="423" t="str">
        <f>IF((G73-'ETCA-I-01'!G52)&gt;0.9,"ERROR!!!!! ELTOTAL DE DEL PATRIMONIO Y HACIENDA PUBLICA, NO CONCUERDA CON LO REPORTADO EN EL ESTADO DE SITUACION FINANCIERA","")</f>
        <v/>
      </c>
    </row>
    <row r="74" spans="1:8">
      <c r="H74" t="str">
        <f>IF(F73&lt;&gt;'ETCA-I-01'!F52,"ERROR!!!!! ELTOTAL DE DEL PATRIMONIO Y HACIENDA PUBLICA, NO CONCUERDA CON LO REPORTADO EN EL ESTADO DE SITUACION FINANCIERA","")</f>
        <v/>
      </c>
    </row>
  </sheetData>
  <sheetProtection formatColumns="0" formatRows="0" insertHyperlinks="0"/>
  <mergeCells count="5">
    <mergeCell ref="A1:G1"/>
    <mergeCell ref="A2:G2"/>
    <mergeCell ref="A4:G4"/>
    <mergeCell ref="A5:G5"/>
    <mergeCell ref="A3:G3"/>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sheetPr codeName="Hoja18">
    <pageSetUpPr fitToPage="1"/>
  </sheetPr>
  <dimension ref="A1:I38"/>
  <sheetViews>
    <sheetView view="pageBreakPreview" zoomScale="90" zoomScaleSheetLayoutView="90" workbookViewId="0">
      <selection activeCell="D11" sqref="D11"/>
    </sheetView>
  </sheetViews>
  <sheetFormatPr baseColWidth="10" defaultColWidth="11.28515625" defaultRowHeight="16.5"/>
  <cols>
    <col min="1" max="1" width="4.85546875" style="124" customWidth="1"/>
    <col min="2" max="2" width="49.28515625" style="106" bestFit="1" customWidth="1"/>
    <col min="3" max="4" width="25.7109375" style="106" customWidth="1"/>
    <col min="5" max="16384" width="11.28515625" style="106"/>
  </cols>
  <sheetData>
    <row r="1" spans="1:6">
      <c r="A1" s="353"/>
      <c r="B1" s="1385" t="s">
        <v>23</v>
      </c>
      <c r="C1" s="1385"/>
      <c r="D1" s="1385"/>
    </row>
    <row r="2" spans="1:6">
      <c r="A2" s="106"/>
      <c r="B2" s="1389" t="s">
        <v>891</v>
      </c>
      <c r="C2" s="1389"/>
      <c r="D2" s="1389"/>
      <c r="F2" s="330"/>
    </row>
    <row r="3" spans="1:6">
      <c r="B3" s="1165" t="str">
        <f>'ETCA-I-01'!A3</f>
        <v>TELEVISORA DE HERMOSILLO, S.A. DE C.V.</v>
      </c>
      <c r="C3" s="1165"/>
      <c r="D3" s="1165"/>
    </row>
    <row r="4" spans="1:6">
      <c r="B4" s="1176" t="str">
        <f>'ETCA-I-03'!A4</f>
        <v>Del 01 de Enero al 31 de Marzo de 2019</v>
      </c>
      <c r="C4" s="1176"/>
      <c r="D4" s="1176"/>
    </row>
    <row r="5" spans="1:6">
      <c r="A5" s="794"/>
      <c r="B5" s="1397" t="s">
        <v>892</v>
      </c>
      <c r="C5" s="1397"/>
      <c r="D5" s="246"/>
    </row>
    <row r="6" spans="1:6" ht="6.75" customHeight="1" thickBot="1"/>
    <row r="7" spans="1:6" s="202" customFormat="1" ht="27.95" customHeight="1">
      <c r="A7" s="1390" t="s">
        <v>880</v>
      </c>
      <c r="B7" s="1391"/>
      <c r="C7" s="1398" t="s">
        <v>475</v>
      </c>
      <c r="D7" s="1400" t="s">
        <v>724</v>
      </c>
    </row>
    <row r="8" spans="1:6" s="202" customFormat="1" ht="4.5" customHeight="1" thickBot="1">
      <c r="A8" s="1392"/>
      <c r="B8" s="1393"/>
      <c r="C8" s="1399"/>
      <c r="D8" s="1401"/>
    </row>
    <row r="9" spans="1:6" s="202" customFormat="1" ht="21" customHeight="1">
      <c r="A9" s="1394" t="s">
        <v>886</v>
      </c>
      <c r="B9" s="1395"/>
      <c r="C9" s="1395"/>
      <c r="D9" s="1396"/>
    </row>
    <row r="10" spans="1:6" s="202" customFormat="1" ht="18" customHeight="1">
      <c r="A10" s="337">
        <v>1</v>
      </c>
      <c r="B10" s="338" t="s">
        <v>1260</v>
      </c>
      <c r="C10" s="891">
        <v>1407268</v>
      </c>
      <c r="D10" s="892">
        <v>1407268</v>
      </c>
    </row>
    <row r="11" spans="1:6" s="202" customFormat="1" ht="18" customHeight="1">
      <c r="A11" s="337">
        <v>2</v>
      </c>
      <c r="B11" s="338"/>
      <c r="C11" s="354"/>
      <c r="D11" s="355"/>
    </row>
    <row r="12" spans="1:6" s="202" customFormat="1" ht="18" customHeight="1">
      <c r="A12" s="337">
        <v>3</v>
      </c>
      <c r="B12" s="338"/>
      <c r="C12" s="354"/>
      <c r="D12" s="355"/>
    </row>
    <row r="13" spans="1:6" s="202" customFormat="1" ht="18" customHeight="1">
      <c r="A13" s="337">
        <v>4</v>
      </c>
      <c r="B13" s="338"/>
      <c r="C13" s="354"/>
      <c r="D13" s="355"/>
    </row>
    <row r="14" spans="1:6" s="202" customFormat="1" ht="18" customHeight="1">
      <c r="A14" s="337">
        <v>5</v>
      </c>
      <c r="B14" s="338"/>
      <c r="C14" s="354"/>
      <c r="D14" s="355"/>
    </row>
    <row r="15" spans="1:6" s="202" customFormat="1" ht="18" customHeight="1">
      <c r="A15" s="337">
        <v>6</v>
      </c>
      <c r="B15" s="338"/>
      <c r="C15" s="354"/>
      <c r="D15" s="355"/>
    </row>
    <row r="16" spans="1:6" s="202" customFormat="1" ht="18" customHeight="1">
      <c r="A16" s="337">
        <v>7</v>
      </c>
      <c r="B16" s="338"/>
      <c r="C16" s="354"/>
      <c r="D16" s="355"/>
    </row>
    <row r="17" spans="1:4" s="202" customFormat="1" ht="18" customHeight="1">
      <c r="A17" s="337">
        <v>8</v>
      </c>
      <c r="B17" s="338"/>
      <c r="C17" s="354"/>
      <c r="D17" s="355"/>
    </row>
    <row r="18" spans="1:4" s="202" customFormat="1" ht="18" customHeight="1">
      <c r="A18" s="337">
        <v>9</v>
      </c>
      <c r="B18" s="338"/>
      <c r="C18" s="354"/>
      <c r="D18" s="355"/>
    </row>
    <row r="19" spans="1:4" s="202" customFormat="1" ht="18" customHeight="1">
      <c r="A19" s="337">
        <v>10</v>
      </c>
      <c r="B19" s="338"/>
      <c r="C19" s="354"/>
      <c r="D19" s="355"/>
    </row>
    <row r="20" spans="1:4" s="202" customFormat="1" ht="18" customHeight="1">
      <c r="A20" s="337"/>
      <c r="B20" s="342" t="s">
        <v>893</v>
      </c>
      <c r="C20" s="348">
        <f>SUM(C10:C19)</f>
        <v>1407268</v>
      </c>
      <c r="D20" s="350">
        <f>SUM(D10:D19)</f>
        <v>1407268</v>
      </c>
    </row>
    <row r="21" spans="1:4" s="202" customFormat="1" ht="21" customHeight="1">
      <c r="A21" s="1386" t="s">
        <v>888</v>
      </c>
      <c r="B21" s="1387"/>
      <c r="C21" s="1387"/>
      <c r="D21" s="1388"/>
    </row>
    <row r="22" spans="1:4" s="202" customFormat="1" ht="18" customHeight="1">
      <c r="A22" s="337">
        <v>1</v>
      </c>
      <c r="B22" s="338"/>
      <c r="C22" s="354"/>
      <c r="D22" s="355"/>
    </row>
    <row r="23" spans="1:4" s="202" customFormat="1" ht="18" customHeight="1">
      <c r="A23" s="337">
        <v>2</v>
      </c>
      <c r="B23" s="338"/>
      <c r="C23" s="354"/>
      <c r="D23" s="355"/>
    </row>
    <row r="24" spans="1:4" s="202" customFormat="1" ht="18" customHeight="1">
      <c r="A24" s="337">
        <v>3</v>
      </c>
      <c r="B24" s="338"/>
      <c r="C24" s="354"/>
      <c r="D24" s="355"/>
    </row>
    <row r="25" spans="1:4" s="202" customFormat="1" ht="18" customHeight="1">
      <c r="A25" s="337">
        <v>4</v>
      </c>
      <c r="B25" s="338"/>
      <c r="C25" s="354"/>
      <c r="D25" s="355"/>
    </row>
    <row r="26" spans="1:4" s="202" customFormat="1" ht="18" customHeight="1">
      <c r="A26" s="337">
        <v>5</v>
      </c>
      <c r="B26" s="338"/>
      <c r="C26" s="354"/>
      <c r="D26" s="355"/>
    </row>
    <row r="27" spans="1:4" s="202" customFormat="1" ht="18" customHeight="1">
      <c r="A27" s="337">
        <v>6</v>
      </c>
      <c r="B27" s="338"/>
      <c r="C27" s="354"/>
      <c r="D27" s="355"/>
    </row>
    <row r="28" spans="1:4" s="202" customFormat="1" ht="18" customHeight="1">
      <c r="A28" s="337">
        <v>7</v>
      </c>
      <c r="B28" s="338"/>
      <c r="C28" s="354"/>
      <c r="D28" s="355"/>
    </row>
    <row r="29" spans="1:4" s="202" customFormat="1" ht="18" customHeight="1">
      <c r="A29" s="337">
        <v>8</v>
      </c>
      <c r="B29" s="338"/>
      <c r="C29" s="354"/>
      <c r="D29" s="355"/>
    </row>
    <row r="30" spans="1:4" s="202" customFormat="1" ht="18" customHeight="1">
      <c r="A30" s="337">
        <v>9</v>
      </c>
      <c r="B30" s="338"/>
      <c r="C30" s="354"/>
      <c r="D30" s="355"/>
    </row>
    <row r="31" spans="1:4" s="202" customFormat="1" ht="18" customHeight="1">
      <c r="A31" s="337">
        <v>10</v>
      </c>
      <c r="B31" s="338"/>
      <c r="C31" s="354" t="s">
        <v>255</v>
      </c>
      <c r="D31" s="355"/>
    </row>
    <row r="32" spans="1:4" s="344" customFormat="1" ht="18" customHeight="1" thickBot="1">
      <c r="A32" s="337"/>
      <c r="B32" s="343" t="s">
        <v>894</v>
      </c>
      <c r="C32" s="348">
        <f>SUM(C22:C31)</f>
        <v>0</v>
      </c>
      <c r="D32" s="350">
        <f>SUM(D22:D31)</f>
        <v>0</v>
      </c>
    </row>
    <row r="33" spans="1:9" ht="27.95" customHeight="1" thickBot="1">
      <c r="A33" s="345"/>
      <c r="B33" s="346" t="s">
        <v>890</v>
      </c>
      <c r="C33" s="351">
        <f>SUM(C32,C20)</f>
        <v>1407268</v>
      </c>
      <c r="D33" s="356">
        <f>SUM(D32,D20)</f>
        <v>1407268</v>
      </c>
    </row>
    <row r="34" spans="1:9" s="514" customFormat="1" ht="18" customHeight="1">
      <c r="A34" s="443" t="s">
        <v>84</v>
      </c>
      <c r="B34" s="106"/>
      <c r="C34" s="106"/>
      <c r="D34" s="106"/>
      <c r="E34" s="106"/>
    </row>
    <row r="35" spans="1:9" s="514" customFormat="1" ht="18" customHeight="1">
      <c r="A35" s="51"/>
      <c r="B35" s="106"/>
      <c r="C35" s="106"/>
      <c r="D35" s="106"/>
      <c r="E35" s="106"/>
    </row>
    <row r="36" spans="1:9" s="514" customFormat="1" ht="18" customHeight="1">
      <c r="A36" s="51"/>
      <c r="B36" s="106"/>
      <c r="C36" s="106"/>
      <c r="D36" s="106"/>
      <c r="E36" s="106"/>
    </row>
    <row r="37" spans="1:9" s="515" customFormat="1" ht="17.100000000000001" customHeight="1">
      <c r="A37" s="511"/>
      <c r="B37" s="512"/>
      <c r="C37" s="513"/>
      <c r="D37" s="513"/>
    </row>
    <row r="38" spans="1:9" ht="17.100000000000001" customHeight="1">
      <c r="A38" s="51"/>
      <c r="I38" s="347"/>
    </row>
  </sheetData>
  <sheetProtection insertHyperlinks="0"/>
  <mergeCells count="10">
    <mergeCell ref="A7:B8"/>
    <mergeCell ref="A9:D9"/>
    <mergeCell ref="A21:D21"/>
    <mergeCell ref="C7:C8"/>
    <mergeCell ref="D7:D8"/>
    <mergeCell ref="B1:D1"/>
    <mergeCell ref="B2:D2"/>
    <mergeCell ref="B3:D3"/>
    <mergeCell ref="B4:D4"/>
    <mergeCell ref="B5:C5"/>
  </mergeCells>
  <printOptions horizontalCentered="1"/>
  <pageMargins left="0" right="0" top="0" bottom="0" header="0" footer="0"/>
  <pageSetup scale="98" orientation="portrait" r:id="rId1"/>
  <drawing r:id="rId2"/>
</worksheet>
</file>

<file path=xl/worksheets/sheet31.xml><?xml version="1.0" encoding="utf-8"?>
<worksheet xmlns="http://schemas.openxmlformats.org/spreadsheetml/2006/main" xmlns:r="http://schemas.openxmlformats.org/officeDocument/2006/relationships">
  <sheetPr>
    <pageSetUpPr fitToPage="1"/>
  </sheetPr>
  <dimension ref="A1:H45"/>
  <sheetViews>
    <sheetView view="pageBreakPreview" topLeftCell="A28" zoomScaleSheetLayoutView="100" workbookViewId="0">
      <selection activeCell="D22" sqref="D22"/>
    </sheetView>
  </sheetViews>
  <sheetFormatPr baseColWidth="10" defaultColWidth="11.28515625" defaultRowHeight="15"/>
  <cols>
    <col min="1" max="1" width="47.7109375" style="367" bestFit="1" customWidth="1"/>
    <col min="2" max="2" width="11.28515625" style="357"/>
    <col min="3" max="3" width="12.28515625" style="357" customWidth="1"/>
    <col min="4" max="16384" width="11.28515625" style="357"/>
  </cols>
  <sheetData>
    <row r="1" spans="1:7" ht="16.5" customHeight="1">
      <c r="A1" s="1402" t="s">
        <v>23</v>
      </c>
      <c r="B1" s="1402"/>
      <c r="C1" s="1402"/>
      <c r="D1" s="1402"/>
      <c r="E1" s="1402"/>
      <c r="F1" s="1402"/>
      <c r="G1" s="1402"/>
    </row>
    <row r="2" spans="1:7" ht="16.5" customHeight="1">
      <c r="A2" s="1402" t="s">
        <v>895</v>
      </c>
      <c r="B2" s="1402"/>
      <c r="C2" s="1402"/>
      <c r="D2" s="1402"/>
      <c r="E2" s="1402"/>
      <c r="F2" s="1402"/>
      <c r="G2" s="1402"/>
    </row>
    <row r="3" spans="1:7" ht="15.75">
      <c r="A3" s="1404" t="str">
        <f>'ETCA-I-01'!A3:G3</f>
        <v>TELEVISORA DE HERMOSILLO, S.A. DE C.V.</v>
      </c>
      <c r="B3" s="1404"/>
      <c r="C3" s="1404"/>
      <c r="D3" s="1404"/>
      <c r="E3" s="1404"/>
      <c r="F3" s="1404"/>
      <c r="G3" s="1404"/>
    </row>
    <row r="4" spans="1:7" ht="16.5">
      <c r="A4" s="1403" t="str">
        <f>'ETCA-I-03'!A4:D4</f>
        <v>Del 01 de Enero al 31 de Marzo de 2019</v>
      </c>
      <c r="B4" s="1403"/>
      <c r="C4" s="1403"/>
      <c r="D4" s="1403"/>
      <c r="E4" s="1403"/>
      <c r="F4" s="1403"/>
      <c r="G4" s="1403"/>
    </row>
    <row r="5" spans="1:7" ht="17.25" thickBot="1">
      <c r="A5" s="358"/>
      <c r="B5" s="1405" t="s">
        <v>896</v>
      </c>
      <c r="C5" s="1405"/>
      <c r="D5" s="1405"/>
      <c r="E5" s="164"/>
      <c r="F5" s="52"/>
      <c r="G5" s="520"/>
    </row>
    <row r="6" spans="1:7" ht="38.25">
      <c r="A6" s="1329" t="s">
        <v>257</v>
      </c>
      <c r="B6" s="199" t="s">
        <v>563</v>
      </c>
      <c r="C6" s="199" t="s">
        <v>473</v>
      </c>
      <c r="D6" s="199" t="s">
        <v>564</v>
      </c>
      <c r="E6" s="200" t="s">
        <v>897</v>
      </c>
      <c r="F6" s="200" t="s">
        <v>898</v>
      </c>
      <c r="G6" s="199" t="s">
        <v>567</v>
      </c>
    </row>
    <row r="7" spans="1:7" ht="15.75" thickBot="1">
      <c r="A7" s="1330"/>
      <c r="B7" s="297" t="s">
        <v>438</v>
      </c>
      <c r="C7" s="297" t="s">
        <v>439</v>
      </c>
      <c r="D7" s="297" t="s">
        <v>568</v>
      </c>
      <c r="E7" s="359" t="s">
        <v>441</v>
      </c>
      <c r="F7" s="359" t="s">
        <v>442</v>
      </c>
      <c r="G7" s="297" t="s">
        <v>569</v>
      </c>
    </row>
    <row r="8" spans="1:7" ht="16.5">
      <c r="A8" s="368"/>
      <c r="B8" s="360"/>
      <c r="C8" s="360"/>
      <c r="D8" s="360"/>
      <c r="E8" s="360"/>
      <c r="F8" s="360"/>
      <c r="G8" s="360"/>
    </row>
    <row r="9" spans="1:7" s="363" customFormat="1">
      <c r="A9" s="361" t="s">
        <v>899</v>
      </c>
      <c r="B9" s="362"/>
      <c r="C9" s="362"/>
      <c r="D9" s="362"/>
      <c r="E9" s="362"/>
      <c r="F9" s="362"/>
      <c r="G9" s="362"/>
    </row>
    <row r="10" spans="1:7" s="365" customFormat="1">
      <c r="A10" s="364" t="s">
        <v>900</v>
      </c>
      <c r="B10" s="446">
        <f>B11+B12+B13</f>
        <v>0</v>
      </c>
      <c r="C10" s="446">
        <f>C11+C12+C13</f>
        <v>0</v>
      </c>
      <c r="D10" s="446">
        <f>SUM(D11:D13)</f>
        <v>0</v>
      </c>
      <c r="E10" s="446">
        <f>E11+E12+E13</f>
        <v>0</v>
      </c>
      <c r="F10" s="446">
        <f>F11+F12+F13</f>
        <v>0</v>
      </c>
      <c r="G10" s="446">
        <f>SUM(G11:G13)</f>
        <v>0</v>
      </c>
    </row>
    <row r="11" spans="1:7" s="366" customFormat="1">
      <c r="A11" s="369" t="s">
        <v>901</v>
      </c>
      <c r="B11" s="447"/>
      <c r="C11" s="447"/>
      <c r="D11" s="448">
        <f>B11+C11</f>
        <v>0</v>
      </c>
      <c r="E11" s="447"/>
      <c r="F11" s="447"/>
      <c r="G11" s="448">
        <f>D11-E11</f>
        <v>0</v>
      </c>
    </row>
    <row r="12" spans="1:7" s="366" customFormat="1">
      <c r="A12" s="369" t="s">
        <v>902</v>
      </c>
      <c r="B12" s="447"/>
      <c r="C12" s="447"/>
      <c r="D12" s="448">
        <f>B12+C12</f>
        <v>0</v>
      </c>
      <c r="E12" s="447"/>
      <c r="F12" s="447"/>
      <c r="G12" s="448">
        <f>D12-E12</f>
        <v>0</v>
      </c>
    </row>
    <row r="13" spans="1:7" s="366" customFormat="1">
      <c r="A13" s="369" t="s">
        <v>903</v>
      </c>
      <c r="B13" s="447"/>
      <c r="C13" s="447"/>
      <c r="D13" s="448">
        <f>B13+C13</f>
        <v>0</v>
      </c>
      <c r="E13" s="447"/>
      <c r="F13" s="447"/>
      <c r="G13" s="448">
        <f>D13-E13</f>
        <v>0</v>
      </c>
    </row>
    <row r="14" spans="1:7" s="365" customFormat="1">
      <c r="A14" s="364" t="s">
        <v>904</v>
      </c>
      <c r="B14" s="446">
        <f t="shared" ref="B14:F14" si="0">SUM(B15:B22)</f>
        <v>88528385</v>
      </c>
      <c r="C14" s="446">
        <f t="shared" si="0"/>
        <v>0</v>
      </c>
      <c r="D14" s="446">
        <f t="shared" si="0"/>
        <v>88528385</v>
      </c>
      <c r="E14" s="446">
        <f t="shared" si="0"/>
        <v>24570045</v>
      </c>
      <c r="F14" s="446">
        <f t="shared" si="0"/>
        <v>19395689</v>
      </c>
      <c r="G14" s="446">
        <f>SUM(G15:G22)</f>
        <v>63958340</v>
      </c>
    </row>
    <row r="15" spans="1:7" s="366" customFormat="1">
      <c r="A15" s="369" t="s">
        <v>905</v>
      </c>
      <c r="B15" s="447"/>
      <c r="C15" s="447"/>
      <c r="D15" s="448">
        <f t="shared" ref="D15:D22" si="1">B15+C15</f>
        <v>0</v>
      </c>
      <c r="E15" s="447"/>
      <c r="F15" s="447"/>
      <c r="G15" s="448">
        <f>D15-E15</f>
        <v>0</v>
      </c>
    </row>
    <row r="16" spans="1:7" s="366" customFormat="1">
      <c r="A16" s="369" t="s">
        <v>906</v>
      </c>
      <c r="B16" s="447"/>
      <c r="C16" s="447"/>
      <c r="D16" s="448">
        <f t="shared" si="1"/>
        <v>0</v>
      </c>
      <c r="E16" s="447"/>
      <c r="F16" s="447"/>
      <c r="G16" s="448">
        <f t="shared" ref="G16:G39" si="2">D16-E16</f>
        <v>0</v>
      </c>
    </row>
    <row r="17" spans="1:7" s="366" customFormat="1">
      <c r="A17" s="369" t="s">
        <v>907</v>
      </c>
      <c r="B17" s="447"/>
      <c r="C17" s="447"/>
      <c r="D17" s="448">
        <f t="shared" si="1"/>
        <v>0</v>
      </c>
      <c r="E17" s="447"/>
      <c r="F17" s="447"/>
      <c r="G17" s="448">
        <f t="shared" si="2"/>
        <v>0</v>
      </c>
    </row>
    <row r="18" spans="1:7" s="366" customFormat="1">
      <c r="A18" s="369" t="s">
        <v>908</v>
      </c>
      <c r="B18" s="447"/>
      <c r="C18" s="447"/>
      <c r="D18" s="448">
        <f t="shared" si="1"/>
        <v>0</v>
      </c>
      <c r="E18" s="447"/>
      <c r="F18" s="447"/>
      <c r="G18" s="448">
        <f t="shared" si="2"/>
        <v>0</v>
      </c>
    </row>
    <row r="19" spans="1:7" s="366" customFormat="1">
      <c r="A19" s="369" t="s">
        <v>909</v>
      </c>
      <c r="B19" s="447"/>
      <c r="C19" s="447"/>
      <c r="D19" s="448">
        <f t="shared" si="1"/>
        <v>0</v>
      </c>
      <c r="E19" s="447"/>
      <c r="F19" s="447"/>
      <c r="G19" s="448">
        <f t="shared" si="2"/>
        <v>0</v>
      </c>
    </row>
    <row r="20" spans="1:7" s="366" customFormat="1" ht="27">
      <c r="A20" s="369" t="s">
        <v>910</v>
      </c>
      <c r="B20" s="447"/>
      <c r="C20" s="447"/>
      <c r="D20" s="448">
        <f t="shared" si="1"/>
        <v>0</v>
      </c>
      <c r="E20" s="447"/>
      <c r="F20" s="447"/>
      <c r="G20" s="448">
        <f t="shared" si="2"/>
        <v>0</v>
      </c>
    </row>
    <row r="21" spans="1:7" s="366" customFormat="1">
      <c r="A21" s="369" t="s">
        <v>911</v>
      </c>
      <c r="B21" s="447">
        <f>+'ETCA-II-13'!C134</f>
        <v>88528385</v>
      </c>
      <c r="C21" s="447">
        <f>+'ETCA-II-13'!D134</f>
        <v>0</v>
      </c>
      <c r="D21" s="448">
        <f>B21+C21</f>
        <v>88528385</v>
      </c>
      <c r="E21" s="447">
        <f>+'ETCA-II-13'!F134</f>
        <v>24570045</v>
      </c>
      <c r="F21" s="447">
        <f>+'ETCA-II-13'!G134</f>
        <v>19395689</v>
      </c>
      <c r="G21" s="448">
        <f>D21-E21+3-3</f>
        <v>63958340</v>
      </c>
    </row>
    <row r="22" spans="1:7" s="366" customFormat="1">
      <c r="A22" s="369" t="s">
        <v>912</v>
      </c>
      <c r="B22" s="447"/>
      <c r="C22" s="447"/>
      <c r="D22" s="448">
        <f t="shared" si="1"/>
        <v>0</v>
      </c>
      <c r="E22" s="447"/>
      <c r="F22" s="447"/>
      <c r="G22" s="448">
        <f t="shared" si="2"/>
        <v>0</v>
      </c>
    </row>
    <row r="23" spans="1:7" s="365" customFormat="1">
      <c r="A23" s="364" t="s">
        <v>913</v>
      </c>
      <c r="B23" s="446">
        <f t="shared" ref="B23:G23" si="3">SUM(B24:B26)</f>
        <v>0</v>
      </c>
      <c r="C23" s="446">
        <f t="shared" si="3"/>
        <v>0</v>
      </c>
      <c r="D23" s="446">
        <f t="shared" si="3"/>
        <v>0</v>
      </c>
      <c r="E23" s="446">
        <f t="shared" si="3"/>
        <v>0</v>
      </c>
      <c r="F23" s="446">
        <f t="shared" si="3"/>
        <v>0</v>
      </c>
      <c r="G23" s="446">
        <f t="shared" si="3"/>
        <v>0</v>
      </c>
    </row>
    <row r="24" spans="1:7" s="366" customFormat="1" ht="27">
      <c r="A24" s="369" t="s">
        <v>914</v>
      </c>
      <c r="B24" s="447"/>
      <c r="C24" s="447"/>
      <c r="D24" s="448">
        <f>B24+C24</f>
        <v>0</v>
      </c>
      <c r="E24" s="447"/>
      <c r="F24" s="447"/>
      <c r="G24" s="448">
        <f t="shared" si="2"/>
        <v>0</v>
      </c>
    </row>
    <row r="25" spans="1:7" s="366" customFormat="1">
      <c r="A25" s="369" t="s">
        <v>915</v>
      </c>
      <c r="B25" s="447"/>
      <c r="C25" s="447"/>
      <c r="D25" s="448">
        <f>B25+C25</f>
        <v>0</v>
      </c>
      <c r="E25" s="447"/>
      <c r="F25" s="447"/>
      <c r="G25" s="448">
        <f t="shared" si="2"/>
        <v>0</v>
      </c>
    </row>
    <row r="26" spans="1:7" s="366" customFormat="1">
      <c r="A26" s="369" t="s">
        <v>916</v>
      </c>
      <c r="B26" s="447"/>
      <c r="C26" s="447"/>
      <c r="D26" s="448">
        <f>B26+C26</f>
        <v>0</v>
      </c>
      <c r="E26" s="447"/>
      <c r="F26" s="447"/>
      <c r="G26" s="448">
        <f t="shared" si="2"/>
        <v>0</v>
      </c>
    </row>
    <row r="27" spans="1:7" s="365" customFormat="1">
      <c r="A27" s="364" t="s">
        <v>917</v>
      </c>
      <c r="B27" s="446">
        <f>B28+B29</f>
        <v>0</v>
      </c>
      <c r="C27" s="446">
        <f>C28+C29</f>
        <v>0</v>
      </c>
      <c r="D27" s="446">
        <f>SUM(D28:D29)</f>
        <v>0</v>
      </c>
      <c r="E27" s="446">
        <f>E28+E29</f>
        <v>0</v>
      </c>
      <c r="F27" s="446">
        <f>F28+F29</f>
        <v>0</v>
      </c>
      <c r="G27" s="446">
        <f>SUM(G28:G29)</f>
        <v>0</v>
      </c>
    </row>
    <row r="28" spans="1:7" s="366" customFormat="1">
      <c r="A28" s="369" t="s">
        <v>918</v>
      </c>
      <c r="B28" s="447"/>
      <c r="C28" s="447"/>
      <c r="D28" s="448">
        <f>B28+C28</f>
        <v>0</v>
      </c>
      <c r="E28" s="447"/>
      <c r="F28" s="447"/>
      <c r="G28" s="448">
        <f t="shared" si="2"/>
        <v>0</v>
      </c>
    </row>
    <row r="29" spans="1:7" s="366" customFormat="1">
      <c r="A29" s="369" t="s">
        <v>919</v>
      </c>
      <c r="B29" s="447"/>
      <c r="C29" s="447"/>
      <c r="D29" s="448">
        <f>B29+C29</f>
        <v>0</v>
      </c>
      <c r="E29" s="447"/>
      <c r="F29" s="447"/>
      <c r="G29" s="448">
        <f t="shared" si="2"/>
        <v>0</v>
      </c>
    </row>
    <row r="30" spans="1:7" s="365" customFormat="1">
      <c r="A30" s="364" t="s">
        <v>920</v>
      </c>
      <c r="B30" s="446">
        <f>B31+B32+B33+B34</f>
        <v>0</v>
      </c>
      <c r="C30" s="446">
        <f>C31+C32+C33+C34</f>
        <v>0</v>
      </c>
      <c r="D30" s="446">
        <f>SUM(D31:D34)</f>
        <v>0</v>
      </c>
      <c r="E30" s="446">
        <f>E31+E32+E33+E34</f>
        <v>0</v>
      </c>
      <c r="F30" s="446">
        <f>F31+F32+F33+F34</f>
        <v>0</v>
      </c>
      <c r="G30" s="446">
        <f>SUM(G31:G34)</f>
        <v>0</v>
      </c>
    </row>
    <row r="31" spans="1:7" s="366" customFormat="1">
      <c r="A31" s="369" t="s">
        <v>229</v>
      </c>
      <c r="B31" s="447"/>
      <c r="C31" s="447"/>
      <c r="D31" s="448">
        <f>B31+C31</f>
        <v>0</v>
      </c>
      <c r="E31" s="447"/>
      <c r="F31" s="447"/>
      <c r="G31" s="448">
        <f t="shared" si="2"/>
        <v>0</v>
      </c>
    </row>
    <row r="32" spans="1:7" s="366" customFormat="1">
      <c r="A32" s="369" t="s">
        <v>921</v>
      </c>
      <c r="B32" s="447"/>
      <c r="C32" s="447"/>
      <c r="D32" s="448">
        <f>B32+C32</f>
        <v>0</v>
      </c>
      <c r="E32" s="447"/>
      <c r="F32" s="447"/>
      <c r="G32" s="448">
        <f t="shared" si="2"/>
        <v>0</v>
      </c>
    </row>
    <row r="33" spans="1:8" s="366" customFormat="1">
      <c r="A33" s="369" t="s">
        <v>922</v>
      </c>
      <c r="B33" s="447"/>
      <c r="C33" s="447"/>
      <c r="D33" s="448">
        <f>B33+C33</f>
        <v>0</v>
      </c>
      <c r="E33" s="447"/>
      <c r="F33" s="447"/>
      <c r="G33" s="448">
        <f t="shared" si="2"/>
        <v>0</v>
      </c>
    </row>
    <row r="34" spans="1:8" s="366" customFormat="1">
      <c r="A34" s="369" t="s">
        <v>923</v>
      </c>
      <c r="B34" s="447"/>
      <c r="C34" s="447"/>
      <c r="D34" s="448">
        <f>B34+C34</f>
        <v>0</v>
      </c>
      <c r="E34" s="447"/>
      <c r="F34" s="447"/>
      <c r="G34" s="448">
        <f t="shared" si="2"/>
        <v>0</v>
      </c>
    </row>
    <row r="35" spans="1:8" s="365" customFormat="1">
      <c r="A35" s="364" t="s">
        <v>924</v>
      </c>
      <c r="B35" s="446">
        <f t="shared" ref="B35:G35" si="4">B36</f>
        <v>0</v>
      </c>
      <c r="C35" s="446">
        <f t="shared" si="4"/>
        <v>0</v>
      </c>
      <c r="D35" s="446">
        <f t="shared" si="4"/>
        <v>0</v>
      </c>
      <c r="E35" s="446">
        <f t="shared" si="4"/>
        <v>0</v>
      </c>
      <c r="F35" s="446">
        <f t="shared" si="4"/>
        <v>0</v>
      </c>
      <c r="G35" s="446">
        <f t="shared" si="4"/>
        <v>0</v>
      </c>
    </row>
    <row r="36" spans="1:8" s="366" customFormat="1">
      <c r="A36" s="369" t="s">
        <v>925</v>
      </c>
      <c r="B36" s="447"/>
      <c r="C36" s="447"/>
      <c r="D36" s="448">
        <f>B36+C36</f>
        <v>0</v>
      </c>
      <c r="E36" s="447"/>
      <c r="F36" s="447"/>
      <c r="G36" s="448">
        <f t="shared" si="2"/>
        <v>0</v>
      </c>
    </row>
    <row r="37" spans="1:8" s="365" customFormat="1">
      <c r="A37" s="364" t="s">
        <v>926</v>
      </c>
      <c r="B37" s="449"/>
      <c r="C37" s="449"/>
      <c r="D37" s="446">
        <f>B37+C37</f>
        <v>0</v>
      </c>
      <c r="E37" s="449"/>
      <c r="F37" s="449"/>
      <c r="G37" s="446">
        <f t="shared" si="2"/>
        <v>0</v>
      </c>
    </row>
    <row r="38" spans="1:8" s="365" customFormat="1" ht="27">
      <c r="A38" s="364" t="s">
        <v>927</v>
      </c>
      <c r="B38" s="449"/>
      <c r="C38" s="449"/>
      <c r="D38" s="446">
        <f>B38+C38</f>
        <v>0</v>
      </c>
      <c r="E38" s="449"/>
      <c r="F38" s="449"/>
      <c r="G38" s="446">
        <f t="shared" si="2"/>
        <v>0</v>
      </c>
    </row>
    <row r="39" spans="1:8" s="365" customFormat="1" ht="15.75" thickBot="1">
      <c r="A39" s="364" t="s">
        <v>928</v>
      </c>
      <c r="B39" s="449"/>
      <c r="C39" s="449"/>
      <c r="D39" s="446">
        <f>B39+C39</f>
        <v>0</v>
      </c>
      <c r="E39" s="449"/>
      <c r="F39" s="449"/>
      <c r="G39" s="446">
        <f t="shared" si="2"/>
        <v>0</v>
      </c>
    </row>
    <row r="40" spans="1:8" ht="32.25" customHeight="1" thickBot="1">
      <c r="A40" s="370" t="s">
        <v>619</v>
      </c>
      <c r="B40" s="450">
        <f t="shared" ref="B40:F40" si="5">SUM(B$10,B$14,B$23,B$27,B$30,B$35,B$37,B$38,B$39)</f>
        <v>88528385</v>
      </c>
      <c r="C40" s="450">
        <f t="shared" si="5"/>
        <v>0</v>
      </c>
      <c r="D40" s="450">
        <f t="shared" si="5"/>
        <v>88528385</v>
      </c>
      <c r="E40" s="450">
        <f t="shared" si="5"/>
        <v>24570045</v>
      </c>
      <c r="F40" s="450">
        <f t="shared" si="5"/>
        <v>19395689</v>
      </c>
      <c r="G40" s="450">
        <f>SUM(G$10,G$14,G$23,G$27,G$30,G$35,G$37,G$38,G$39)</f>
        <v>63958340</v>
      </c>
      <c r="H40" s="518" t="str">
        <f>IF((B40-'ETCA II-04'!B81)&gt;0.9,"ERROR!!!!! EL MONTO NO COINCIDE CON LO REPORTADO EN EL FORMATO ETCA-II-04 EN EL TOTAL APROBADO ANUAL DEL ANALÍTICO DE EGRESOS","")</f>
        <v/>
      </c>
    </row>
    <row r="41" spans="1:8" ht="18" customHeight="1">
      <c r="A41" s="516"/>
      <c r="B41" s="519"/>
      <c r="C41" s="519"/>
      <c r="D41" s="519"/>
      <c r="E41" s="519"/>
      <c r="F41" s="519"/>
      <c r="G41" s="519"/>
      <c r="H41" s="518"/>
    </row>
    <row r="42" spans="1:8" ht="18" customHeight="1">
      <c r="A42" s="516"/>
      <c r="B42" s="519"/>
      <c r="C42" s="519"/>
      <c r="D42" s="519"/>
      <c r="E42" s="519"/>
      <c r="F42" s="519"/>
      <c r="G42" s="519"/>
      <c r="H42" s="518" t="str">
        <f>IF((D40-'ETCA II-04'!D81)&gt;0.9,"ERROR!!!!! EL MONTO NO COINCIDE CON LO REPORTADO EN EL FORMATO ETCA-II-04 EN EL TOTAL MODIFICADO ANUAL PRESENTADO EN EL ANALÍTICO DE EGRESOS","")</f>
        <v/>
      </c>
    </row>
    <row r="43" spans="1:8" ht="18" customHeight="1">
      <c r="A43" s="516"/>
      <c r="B43" s="519"/>
      <c r="C43" s="519"/>
      <c r="D43" s="519"/>
      <c r="E43" s="519"/>
      <c r="F43" s="519"/>
      <c r="G43" s="519"/>
      <c r="H43" s="518" t="str">
        <f>IF((E40-'ETCA II-04'!E81)&gt;0.9,"ERROR!!!!! EL MONTO NO COINCIDE CON LO REPORTADO EN EL FORMATO ETCA-II-04 EN EL TOTAL DEVENGADO ANUAL PRESENTADO EN EL ANALÍTICO DE EGRESOS","")</f>
        <v/>
      </c>
    </row>
    <row r="44" spans="1:8" ht="18" customHeight="1">
      <c r="A44" s="516"/>
      <c r="B44" s="519"/>
      <c r="C44" s="519"/>
      <c r="D44" s="519"/>
      <c r="E44" s="519"/>
      <c r="F44" s="519"/>
      <c r="G44" s="519"/>
      <c r="H44" s="518" t="str">
        <f>IF((F40-'ETCA II-04'!F81)&gt;0.9,"ERROR!!!!! EL MONTO NO COINCIDE CON LO REPORTADO EN EL FORMATO ETCA-II-04 EN EL TOTAL PAGADO ANUAL PRESENTADO EN EL ANALÍTICO DE EGRESOS","")</f>
        <v/>
      </c>
    </row>
    <row r="45" spans="1:8" ht="18" customHeight="1">
      <c r="H45" s="518" t="str">
        <f>IF((G40-'ETCA II-04'!G81)&gt;0.9,"ERROR!!!!! EL MONTO NO COINCIDE CON LO REPORTADO EN EL FORMATO ETCA-II-04 EN EL TOTAL SUBEJERCICIO PRESENTADO EN EL ANALÍTICO DE EGRESOS","")</f>
        <v/>
      </c>
    </row>
  </sheetData>
  <sheetProtection formatColumns="0" formatRows="0" insertHyperlinks="0"/>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dimension ref="A1:G43"/>
  <sheetViews>
    <sheetView view="pageBreakPreview" zoomScale="90" zoomScaleSheetLayoutView="90" workbookViewId="0">
      <selection activeCell="A4" sqref="A4:E4"/>
    </sheetView>
  </sheetViews>
  <sheetFormatPr baseColWidth="10" defaultColWidth="11.28515625" defaultRowHeight="16.5"/>
  <cols>
    <col min="1" max="1" width="1.85546875" style="373" customWidth="1"/>
    <col min="2" max="2" width="34.7109375" style="46" customWidth="1"/>
    <col min="3" max="3" width="20.85546875" style="46" customWidth="1"/>
    <col min="4" max="4" width="25.7109375" style="46" customWidth="1"/>
    <col min="5" max="5" width="19.85546875" style="46" customWidth="1"/>
    <col min="6" max="16384" width="11.28515625" style="46"/>
  </cols>
  <sheetData>
    <row r="1" spans="1:7" ht="16.5" customHeight="1">
      <c r="A1" s="1406" t="s">
        <v>929</v>
      </c>
      <c r="B1" s="1406"/>
      <c r="C1" s="1406"/>
      <c r="D1" s="1406"/>
      <c r="E1" s="1406"/>
    </row>
    <row r="2" spans="1:7">
      <c r="A2" s="1407" t="s">
        <v>930</v>
      </c>
      <c r="B2" s="1407"/>
      <c r="C2" s="1407"/>
      <c r="D2" s="1407"/>
      <c r="E2" s="1407"/>
    </row>
    <row r="3" spans="1:7">
      <c r="A3" s="1232" t="str">
        <f>'ETCA-I-01'!A3:G3</f>
        <v>TELEVISORA DE HERMOSILLO, S.A. DE C.V.</v>
      </c>
      <c r="B3" s="1232"/>
      <c r="C3" s="1232"/>
      <c r="D3" s="1232"/>
      <c r="E3" s="1232"/>
      <c r="G3" s="371"/>
    </row>
    <row r="4" spans="1:7">
      <c r="A4" s="1407" t="str">
        <f>'ETCA-I-03'!A4:D4</f>
        <v>Del 01 de Enero al 31 de Marzo de 2019</v>
      </c>
      <c r="B4" s="1407"/>
      <c r="C4" s="1407"/>
      <c r="D4" s="1407"/>
      <c r="E4" s="1407"/>
    </row>
    <row r="5" spans="1:7">
      <c r="A5" s="799"/>
      <c r="B5" s="799"/>
      <c r="C5" s="799" t="s">
        <v>931</v>
      </c>
      <c r="D5" s="4"/>
      <c r="E5" s="372"/>
    </row>
    <row r="6" spans="1:7" ht="6.75" customHeight="1" thickBot="1"/>
    <row r="7" spans="1:7" s="374" customFormat="1" ht="17.25" customHeight="1">
      <c r="A7" s="1408"/>
      <c r="B7" s="1409"/>
      <c r="C7" s="800"/>
      <c r="D7" s="800"/>
      <c r="E7" s="387"/>
    </row>
    <row r="8" spans="1:7" s="374" customFormat="1" ht="20.25" customHeight="1">
      <c r="A8" s="376"/>
      <c r="B8" s="386" t="s">
        <v>932</v>
      </c>
      <c r="C8" s="375"/>
      <c r="D8" s="375"/>
      <c r="E8" s="377"/>
      <c r="F8" s="378"/>
    </row>
    <row r="9" spans="1:7" s="374" customFormat="1" ht="20.25" customHeight="1">
      <c r="A9" s="379"/>
      <c r="C9" s="375"/>
      <c r="D9" s="375"/>
      <c r="E9" s="377"/>
      <c r="F9" s="378"/>
    </row>
    <row r="10" spans="1:7" s="374" customFormat="1" ht="27.75" customHeight="1">
      <c r="A10" s="598"/>
      <c r="B10" s="605" t="s">
        <v>933</v>
      </c>
      <c r="C10" s="602"/>
      <c r="D10" s="597" t="s">
        <v>934</v>
      </c>
      <c r="E10" s="599" t="s">
        <v>935</v>
      </c>
      <c r="F10" s="378"/>
    </row>
    <row r="11" spans="1:7" s="374" customFormat="1" ht="20.25" customHeight="1">
      <c r="A11" s="376"/>
      <c r="C11" s="603"/>
      <c r="D11" s="600"/>
      <c r="E11" s="377"/>
      <c r="F11" s="378"/>
    </row>
    <row r="12" spans="1:7" s="374" customFormat="1" ht="20.25" customHeight="1">
      <c r="A12" s="379"/>
      <c r="C12" s="603"/>
      <c r="D12" s="600"/>
      <c r="E12" s="377"/>
      <c r="F12" s="378"/>
    </row>
    <row r="13" spans="1:7">
      <c r="A13" s="380"/>
      <c r="C13" s="604"/>
      <c r="D13" s="601"/>
      <c r="E13" s="381"/>
      <c r="F13" s="18"/>
    </row>
    <row r="14" spans="1:7">
      <c r="A14" s="380"/>
      <c r="B14" s="18"/>
      <c r="C14" s="604"/>
      <c r="D14" s="601"/>
      <c r="E14" s="381"/>
      <c r="F14" s="18"/>
    </row>
    <row r="15" spans="1:7">
      <c r="A15" s="380"/>
      <c r="B15" s="18"/>
      <c r="C15" s="604"/>
      <c r="D15" s="601"/>
      <c r="E15" s="381"/>
      <c r="F15" s="18"/>
    </row>
    <row r="16" spans="1:7">
      <c r="A16" s="380"/>
      <c r="B16" s="18"/>
      <c r="C16" s="604"/>
      <c r="D16" s="601"/>
      <c r="E16" s="381"/>
      <c r="F16" s="18"/>
    </row>
    <row r="17" spans="1:6">
      <c r="A17" s="380"/>
      <c r="B17" s="18"/>
      <c r="C17" s="604"/>
      <c r="D17" s="601"/>
      <c r="E17" s="381"/>
      <c r="F17" s="18"/>
    </row>
    <row r="18" spans="1:6">
      <c r="A18" s="380"/>
      <c r="B18" s="18"/>
      <c r="C18" s="604"/>
      <c r="D18" s="601"/>
      <c r="E18" s="381"/>
      <c r="F18" s="18"/>
    </row>
    <row r="19" spans="1:6">
      <c r="A19" s="380"/>
      <c r="B19" s="18"/>
      <c r="C19" s="604"/>
      <c r="D19" s="601"/>
      <c r="E19" s="381"/>
      <c r="F19" s="18"/>
    </row>
    <row r="20" spans="1:6">
      <c r="A20" s="380"/>
      <c r="B20" s="18"/>
      <c r="C20" s="604"/>
      <c r="D20" s="601"/>
      <c r="E20" s="381"/>
      <c r="F20" s="18"/>
    </row>
    <row r="21" spans="1:6">
      <c r="A21" s="380"/>
      <c r="B21" s="18"/>
      <c r="C21" s="604"/>
      <c r="D21" s="601"/>
      <c r="E21" s="381"/>
      <c r="F21" s="18"/>
    </row>
    <row r="22" spans="1:6">
      <c r="A22" s="380"/>
      <c r="B22" s="18"/>
      <c r="C22" s="604"/>
      <c r="D22" s="601"/>
      <c r="E22" s="381"/>
      <c r="F22" s="18"/>
    </row>
    <row r="23" spans="1:6">
      <c r="A23" s="380"/>
      <c r="B23" s="18"/>
      <c r="C23" s="604"/>
      <c r="D23" s="601"/>
      <c r="E23" s="381"/>
      <c r="F23" s="18"/>
    </row>
    <row r="24" spans="1:6">
      <c r="A24" s="380"/>
      <c r="B24" s="18"/>
      <c r="C24" s="604"/>
      <c r="D24" s="601"/>
      <c r="E24" s="381"/>
      <c r="F24" s="18"/>
    </row>
    <row r="25" spans="1:6">
      <c r="A25" s="380"/>
      <c r="B25" s="18"/>
      <c r="C25" s="604"/>
      <c r="D25" s="601"/>
      <c r="E25" s="381"/>
      <c r="F25" s="18"/>
    </row>
    <row r="26" spans="1:6">
      <c r="A26" s="380"/>
      <c r="B26" s="18"/>
      <c r="C26" s="604"/>
      <c r="D26" s="601"/>
      <c r="E26" s="381"/>
      <c r="F26" s="18"/>
    </row>
    <row r="27" spans="1:6">
      <c r="A27" s="380"/>
      <c r="B27" s="18"/>
      <c r="C27" s="604"/>
      <c r="D27" s="601"/>
      <c r="E27" s="381"/>
      <c r="F27" s="18"/>
    </row>
    <row r="28" spans="1:6">
      <c r="A28" s="380"/>
      <c r="B28" s="18"/>
      <c r="C28" s="604"/>
      <c r="D28" s="601"/>
      <c r="E28" s="381"/>
      <c r="F28" s="18"/>
    </row>
    <row r="29" spans="1:6">
      <c r="A29" s="380"/>
      <c r="B29" s="18"/>
      <c r="C29" s="604"/>
      <c r="D29" s="601"/>
      <c r="E29" s="381"/>
      <c r="F29" s="18"/>
    </row>
    <row r="30" spans="1:6">
      <c r="A30" s="380"/>
      <c r="B30" s="18"/>
      <c r="C30" s="604"/>
      <c r="D30" s="601"/>
      <c r="E30" s="381"/>
      <c r="F30" s="18"/>
    </row>
    <row r="31" spans="1:6">
      <c r="A31" s="380"/>
      <c r="B31" s="18"/>
      <c r="C31" s="604"/>
      <c r="D31" s="601"/>
      <c r="E31" s="381"/>
      <c r="F31" s="18"/>
    </row>
    <row r="32" spans="1:6">
      <c r="A32" s="380"/>
      <c r="B32" s="18"/>
      <c r="C32" s="604"/>
      <c r="D32" s="601"/>
      <c r="E32" s="381"/>
      <c r="F32" s="18"/>
    </row>
    <row r="33" spans="1:6">
      <c r="A33" s="380"/>
      <c r="B33" s="18"/>
      <c r="C33" s="604"/>
      <c r="D33" s="601"/>
      <c r="E33" s="381"/>
      <c r="F33" s="18"/>
    </row>
    <row r="34" spans="1:6">
      <c r="A34" s="380"/>
      <c r="B34" s="18"/>
      <c r="C34" s="604"/>
      <c r="D34" s="601"/>
      <c r="E34" s="381"/>
      <c r="F34" s="18"/>
    </row>
    <row r="35" spans="1:6" ht="17.25" thickBot="1">
      <c r="A35" s="382"/>
      <c r="B35" s="383"/>
      <c r="C35" s="604"/>
      <c r="D35" s="601"/>
      <c r="E35" s="381"/>
      <c r="F35" s="18"/>
    </row>
    <row r="36" spans="1:6" ht="25.5">
      <c r="A36" s="384" t="s">
        <v>936</v>
      </c>
      <c r="B36" s="46" t="s">
        <v>937</v>
      </c>
      <c r="C36" s="606"/>
      <c r="D36" s="606"/>
      <c r="E36" s="606"/>
      <c r="F36" s="18"/>
    </row>
    <row r="37" spans="1:6">
      <c r="B37" s="46" t="s">
        <v>938</v>
      </c>
      <c r="C37" s="18"/>
      <c r="D37" s="18"/>
      <c r="E37" s="18"/>
      <c r="F37" s="18"/>
    </row>
    <row r="38" spans="1:6">
      <c r="A38" s="445" t="s">
        <v>84</v>
      </c>
      <c r="C38" s="385"/>
      <c r="D38" s="385"/>
      <c r="E38" s="18"/>
      <c r="F38" s="18"/>
    </row>
    <row r="39" spans="1:6" ht="10.5" customHeight="1">
      <c r="A39" s="607"/>
      <c r="B39" s="385"/>
      <c r="C39" s="385"/>
      <c r="D39" s="385"/>
      <c r="E39" s="18"/>
    </row>
    <row r="40" spans="1:6">
      <c r="A40" s="607"/>
      <c r="B40" s="18"/>
      <c r="C40" s="18"/>
      <c r="D40" s="18"/>
      <c r="E40" s="18"/>
    </row>
    <row r="42" spans="1:6">
      <c r="A42" s="445"/>
    </row>
    <row r="43" spans="1:6">
      <c r="A43" s="445"/>
    </row>
  </sheetData>
  <mergeCells count="5">
    <mergeCell ref="A1:E1"/>
    <mergeCell ref="A2:E2"/>
    <mergeCell ref="A3:E3"/>
    <mergeCell ref="A4:E4"/>
    <mergeCell ref="A7:B7"/>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dimension ref="A1:S43"/>
  <sheetViews>
    <sheetView topLeftCell="B1" zoomScale="50" zoomScaleNormal="50" zoomScalePageLayoutView="75" workbookViewId="0">
      <selection activeCell="R15" sqref="R15"/>
    </sheetView>
  </sheetViews>
  <sheetFormatPr baseColWidth="10" defaultColWidth="11.42578125" defaultRowHeight="14.25"/>
  <cols>
    <col min="1" max="1" width="20.7109375" style="1011" customWidth="1"/>
    <col min="2" max="2" width="10.140625" style="1011" customWidth="1"/>
    <col min="3" max="3" width="92.85546875" style="944" customWidth="1"/>
    <col min="4" max="4" width="15.28515625" style="945" customWidth="1"/>
    <col min="5" max="5" width="17.42578125" style="1011" customWidth="1"/>
    <col min="6" max="6" width="19.7109375" style="946" customWidth="1"/>
    <col min="7" max="10" width="14.42578125" style="1011" customWidth="1"/>
    <col min="11" max="11" width="18" style="1011" customWidth="1"/>
    <col min="12" max="14" width="13.42578125" style="1011" customWidth="1"/>
    <col min="15" max="15" width="18.140625" style="1011" customWidth="1"/>
    <col min="16" max="16" width="17.5703125" style="936" customWidth="1"/>
    <col min="17" max="17" width="20.5703125" style="1010" customWidth="1"/>
    <col min="18" max="18" width="13.140625" style="1010" customWidth="1"/>
    <col min="19" max="19" width="14.85546875" style="1010" customWidth="1"/>
    <col min="20" max="20" width="14.140625" style="1010" customWidth="1"/>
    <col min="21" max="21" width="11.5703125" style="1010" bestFit="1" customWidth="1"/>
    <col min="22" max="16384" width="11.42578125" style="1010"/>
  </cols>
  <sheetData>
    <row r="1" spans="1:19" ht="22.9" customHeight="1">
      <c r="A1" s="1415" t="s">
        <v>1331</v>
      </c>
      <c r="B1" s="1415"/>
      <c r="C1" s="1415"/>
      <c r="D1" s="1415"/>
      <c r="E1" s="1415"/>
      <c r="F1" s="1415"/>
      <c r="G1" s="1415"/>
      <c r="H1" s="1415"/>
      <c r="I1" s="1415"/>
      <c r="J1" s="1415"/>
      <c r="K1" s="1416"/>
      <c r="L1" s="1416"/>
      <c r="M1" s="1416"/>
      <c r="N1" s="1416"/>
      <c r="O1" s="1416"/>
      <c r="P1" s="1416"/>
    </row>
    <row r="2" spans="1:19" ht="22.9" customHeight="1">
      <c r="A2" s="1417" t="s">
        <v>1071</v>
      </c>
      <c r="B2" s="1417"/>
      <c r="C2" s="1417"/>
      <c r="D2" s="1417"/>
      <c r="E2" s="1417"/>
      <c r="F2" s="1417"/>
      <c r="G2" s="1417"/>
      <c r="H2" s="1417"/>
      <c r="I2" s="1417"/>
      <c r="J2" s="1417"/>
      <c r="K2" s="1417"/>
      <c r="L2" s="1417"/>
      <c r="M2" s="1417"/>
      <c r="N2" s="1417"/>
      <c r="O2" s="1417"/>
      <c r="P2" s="1417"/>
    </row>
    <row r="3" spans="1:19" s="1022" customFormat="1" ht="18" customHeight="1">
      <c r="A3" s="1018"/>
      <c r="B3" s="1018"/>
      <c r="C3" s="1019"/>
      <c r="D3" s="1018"/>
      <c r="E3" s="1018"/>
      <c r="F3" s="1018"/>
      <c r="G3" s="1018"/>
      <c r="H3" s="1018"/>
      <c r="I3" s="1018"/>
      <c r="J3" s="1018"/>
      <c r="K3" s="1020"/>
      <c r="L3" s="1020"/>
      <c r="M3" s="1021"/>
      <c r="N3" s="1021"/>
      <c r="O3" s="1418" t="s">
        <v>1051</v>
      </c>
      <c r="P3" s="1418"/>
    </row>
    <row r="4" spans="1:19" s="1022" customFormat="1" ht="19.5" customHeight="1">
      <c r="A4" s="1419" t="s">
        <v>1332</v>
      </c>
      <c r="B4" s="1419"/>
      <c r="C4" s="1419"/>
      <c r="D4" s="1419"/>
      <c r="E4" s="1419"/>
      <c r="F4" s="1419"/>
      <c r="G4" s="1419"/>
      <c r="H4" s="1419"/>
      <c r="I4" s="1419"/>
      <c r="J4" s="1419"/>
      <c r="K4" s="1419"/>
      <c r="L4" s="1419"/>
      <c r="M4" s="1419"/>
      <c r="N4" s="1419"/>
      <c r="O4" s="1419"/>
      <c r="P4" s="1419"/>
    </row>
    <row r="5" spans="1:19" s="1022" customFormat="1" ht="1.5" customHeight="1">
      <c r="A5" s="1020"/>
      <c r="B5" s="1020"/>
      <c r="C5" s="1023"/>
      <c r="D5" s="1024"/>
      <c r="E5" s="1020"/>
      <c r="F5" s="1025"/>
      <c r="G5" s="1020"/>
      <c r="H5" s="1020"/>
      <c r="I5" s="1020"/>
      <c r="J5" s="1020" t="s">
        <v>255</v>
      </c>
      <c r="K5" s="1020"/>
      <c r="L5" s="1020"/>
      <c r="M5" s="1021"/>
      <c r="N5" s="1021"/>
      <c r="O5" s="1021"/>
      <c r="P5" s="1026"/>
    </row>
    <row r="6" spans="1:19" s="1022" customFormat="1" ht="25.15" customHeight="1">
      <c r="A6" s="1420"/>
      <c r="B6" s="1421"/>
      <c r="C6" s="1421"/>
      <c r="D6" s="1422"/>
      <c r="E6" s="1422"/>
      <c r="F6" s="1422"/>
      <c r="G6" s="1422"/>
      <c r="H6" s="1422"/>
      <c r="I6" s="1422"/>
      <c r="J6" s="1422"/>
      <c r="K6" s="1027"/>
      <c r="L6" s="1027"/>
      <c r="M6" s="1027"/>
      <c r="N6" s="1027"/>
      <c r="O6" s="1027"/>
      <c r="P6" s="1028"/>
    </row>
    <row r="7" spans="1:19" s="1022" customFormat="1" ht="18" customHeight="1" thickBot="1">
      <c r="A7" s="1435" t="s">
        <v>1264</v>
      </c>
      <c r="B7" s="1430" t="s">
        <v>1333</v>
      </c>
      <c r="C7" s="1414" t="s">
        <v>1265</v>
      </c>
      <c r="D7" s="1029" t="s">
        <v>1266</v>
      </c>
      <c r="E7" s="1433" t="s">
        <v>1267</v>
      </c>
      <c r="F7" s="1433"/>
      <c r="G7" s="1433"/>
      <c r="H7" s="1433"/>
      <c r="I7" s="1433"/>
      <c r="J7" s="1434"/>
      <c r="K7" s="1030"/>
      <c r="L7" s="1030"/>
      <c r="M7" s="1030"/>
      <c r="N7" s="1030"/>
      <c r="O7" s="1030"/>
      <c r="P7" s="1410" t="s">
        <v>1268</v>
      </c>
    </row>
    <row r="8" spans="1:19" s="1022" customFormat="1" ht="12.75" hidden="1" customHeight="1">
      <c r="A8" s="1436"/>
      <c r="B8" s="1431"/>
      <c r="C8" s="1414"/>
      <c r="D8" s="1031"/>
      <c r="E8" s="1032"/>
      <c r="F8" s="1033"/>
      <c r="G8" s="1034"/>
      <c r="H8" s="1034"/>
      <c r="I8" s="1034"/>
      <c r="J8" s="1034"/>
      <c r="K8" s="1035"/>
      <c r="L8" s="1035"/>
      <c r="M8" s="1035"/>
      <c r="N8" s="1036"/>
      <c r="O8" s="1036"/>
      <c r="P8" s="1411"/>
    </row>
    <row r="9" spans="1:19" s="1022" customFormat="1" ht="12.75" hidden="1" customHeight="1">
      <c r="A9" s="1436"/>
      <c r="B9" s="1431"/>
      <c r="C9" s="1414"/>
      <c r="D9" s="1031"/>
      <c r="E9" s="1032"/>
      <c r="F9" s="1033"/>
      <c r="G9" s="1034"/>
      <c r="H9" s="1034"/>
      <c r="I9" s="1034"/>
      <c r="J9" s="1034"/>
      <c r="K9" s="1035"/>
      <c r="L9" s="1035"/>
      <c r="M9" s="1035"/>
      <c r="N9" s="1036"/>
      <c r="O9" s="1036"/>
      <c r="P9" s="1412"/>
    </row>
    <row r="10" spans="1:19" s="1022" customFormat="1" ht="16.899999999999999" customHeight="1" thickTop="1" thickBot="1">
      <c r="A10" s="1436"/>
      <c r="B10" s="1431"/>
      <c r="C10" s="1414"/>
      <c r="D10" s="1031" t="s">
        <v>1269</v>
      </c>
      <c r="E10" s="1414" t="s">
        <v>1270</v>
      </c>
      <c r="F10" s="1424" t="s">
        <v>1271</v>
      </c>
      <c r="G10" s="1425" t="s">
        <v>1272</v>
      </c>
      <c r="H10" s="1426"/>
      <c r="I10" s="1426"/>
      <c r="J10" s="1427"/>
      <c r="K10" s="1428" t="s">
        <v>1273</v>
      </c>
      <c r="L10" s="1428"/>
      <c r="M10" s="1428"/>
      <c r="N10" s="1428"/>
      <c r="O10" s="1428"/>
      <c r="P10" s="1412"/>
    </row>
    <row r="11" spans="1:19" s="1022" customFormat="1" ht="33" customHeight="1" thickTop="1" thickBot="1">
      <c r="A11" s="1437"/>
      <c r="B11" s="1432"/>
      <c r="C11" s="1414"/>
      <c r="D11" s="1037" t="s">
        <v>1274</v>
      </c>
      <c r="E11" s="1414"/>
      <c r="F11" s="1424"/>
      <c r="G11" s="1038" t="s">
        <v>1275</v>
      </c>
      <c r="H11" s="1037" t="s">
        <v>1276</v>
      </c>
      <c r="I11" s="1037" t="s">
        <v>1277</v>
      </c>
      <c r="J11" s="1039" t="s">
        <v>1278</v>
      </c>
      <c r="K11" s="1040" t="s">
        <v>1275</v>
      </c>
      <c r="L11" s="1041" t="s">
        <v>1276</v>
      </c>
      <c r="M11" s="1042" t="s">
        <v>1277</v>
      </c>
      <c r="N11" s="1043" t="s">
        <v>1278</v>
      </c>
      <c r="O11" s="1044" t="s">
        <v>1279</v>
      </c>
      <c r="P11" s="1413"/>
    </row>
    <row r="12" spans="1:19" s="1022" customFormat="1" ht="63" customHeight="1" thickTop="1">
      <c r="A12" s="1045" t="s">
        <v>1281</v>
      </c>
      <c r="B12" s="1046" t="s">
        <v>1282</v>
      </c>
      <c r="C12" s="1047" t="s">
        <v>1283</v>
      </c>
      <c r="D12" s="1048" t="s">
        <v>1284</v>
      </c>
      <c r="E12" s="1048">
        <v>4</v>
      </c>
      <c r="F12" s="1049">
        <v>4</v>
      </c>
      <c r="G12" s="1050">
        <f>F12/4</f>
        <v>1</v>
      </c>
      <c r="H12" s="1051">
        <f>G12</f>
        <v>1</v>
      </c>
      <c r="I12" s="1051">
        <f>H12</f>
        <v>1</v>
      </c>
      <c r="J12" s="1052">
        <f>I12</f>
        <v>1</v>
      </c>
      <c r="K12" s="1053">
        <v>1</v>
      </c>
      <c r="L12" s="1054">
        <v>0</v>
      </c>
      <c r="M12" s="1055">
        <v>0</v>
      </c>
      <c r="N12" s="1056">
        <v>0</v>
      </c>
      <c r="O12" s="1057">
        <f>+N12+M12+L12+K12</f>
        <v>1</v>
      </c>
      <c r="P12" s="1058">
        <f>O12/E12</f>
        <v>0.25</v>
      </c>
    </row>
    <row r="13" spans="1:19" s="1022" customFormat="1" ht="73.900000000000006" customHeight="1">
      <c r="A13" s="1059" t="s">
        <v>1285</v>
      </c>
      <c r="B13" s="1060" t="s">
        <v>1286</v>
      </c>
      <c r="C13" s="1061" t="s">
        <v>1287</v>
      </c>
      <c r="D13" s="1062" t="s">
        <v>1288</v>
      </c>
      <c r="E13" s="1063">
        <v>1600</v>
      </c>
      <c r="F13" s="1063">
        <v>1600</v>
      </c>
      <c r="G13" s="1050">
        <f t="shared" ref="G13:G16" si="0">F13/4</f>
        <v>400</v>
      </c>
      <c r="H13" s="1051">
        <f t="shared" ref="H13:J13" si="1">G13</f>
        <v>400</v>
      </c>
      <c r="I13" s="1051">
        <f t="shared" si="1"/>
        <v>400</v>
      </c>
      <c r="J13" s="1064">
        <f t="shared" si="1"/>
        <v>400</v>
      </c>
      <c r="K13" s="1065">
        <v>562</v>
      </c>
      <c r="L13" s="1066">
        <v>0</v>
      </c>
      <c r="M13" s="1067">
        <v>0</v>
      </c>
      <c r="N13" s="1067">
        <v>0</v>
      </c>
      <c r="O13" s="1057">
        <f t="shared" ref="O13:O21" si="2">+N13+M13+L13+K13</f>
        <v>562</v>
      </c>
      <c r="P13" s="1068">
        <f t="shared" ref="P13:P21" si="3">O13/E13</f>
        <v>0.35125000000000001</v>
      </c>
      <c r="R13" s="1069"/>
    </row>
    <row r="14" spans="1:19" s="1022" customFormat="1" ht="96" customHeight="1">
      <c r="A14" s="1059" t="s">
        <v>1285</v>
      </c>
      <c r="B14" s="1060" t="s">
        <v>1289</v>
      </c>
      <c r="C14" s="1070" t="s">
        <v>1290</v>
      </c>
      <c r="D14" s="1062" t="s">
        <v>1291</v>
      </c>
      <c r="E14" s="1063">
        <v>1570</v>
      </c>
      <c r="F14" s="1063">
        <v>1570</v>
      </c>
      <c r="G14" s="1050">
        <v>393</v>
      </c>
      <c r="H14" s="1051">
        <v>393</v>
      </c>
      <c r="I14" s="1051">
        <v>392</v>
      </c>
      <c r="J14" s="1064">
        <v>392</v>
      </c>
      <c r="K14" s="1065">
        <v>282</v>
      </c>
      <c r="L14" s="1066">
        <v>0</v>
      </c>
      <c r="M14" s="1067">
        <v>0</v>
      </c>
      <c r="N14" s="1067">
        <v>0</v>
      </c>
      <c r="O14" s="1057">
        <f t="shared" si="2"/>
        <v>282</v>
      </c>
      <c r="P14" s="1068">
        <f t="shared" si="3"/>
        <v>0.17961783439490445</v>
      </c>
    </row>
    <row r="15" spans="1:19" s="1022" customFormat="1" ht="96" customHeight="1">
      <c r="A15" s="1059" t="s">
        <v>1293</v>
      </c>
      <c r="B15" s="1060" t="s">
        <v>1294</v>
      </c>
      <c r="C15" s="1070" t="s">
        <v>1295</v>
      </c>
      <c r="D15" s="1062" t="s">
        <v>1288</v>
      </c>
      <c r="E15" s="1063">
        <v>12</v>
      </c>
      <c r="F15" s="1063">
        <v>12</v>
      </c>
      <c r="G15" s="1050">
        <f t="shared" si="0"/>
        <v>3</v>
      </c>
      <c r="H15" s="1051">
        <f t="shared" ref="H15:J16" si="4">G15</f>
        <v>3</v>
      </c>
      <c r="I15" s="1051">
        <f t="shared" si="4"/>
        <v>3</v>
      </c>
      <c r="J15" s="1064">
        <f t="shared" si="4"/>
        <v>3</v>
      </c>
      <c r="K15" s="1065">
        <v>3</v>
      </c>
      <c r="L15" s="1066">
        <v>0</v>
      </c>
      <c r="M15" s="1067">
        <v>0</v>
      </c>
      <c r="N15" s="1067">
        <v>0</v>
      </c>
      <c r="O15" s="1057">
        <f t="shared" si="2"/>
        <v>3</v>
      </c>
      <c r="P15" s="1068">
        <f t="shared" si="3"/>
        <v>0.25</v>
      </c>
    </row>
    <row r="16" spans="1:19" s="1022" customFormat="1" ht="81" customHeight="1">
      <c r="A16" s="1059" t="s">
        <v>1293</v>
      </c>
      <c r="B16" s="1060" t="s">
        <v>1292</v>
      </c>
      <c r="C16" s="1070" t="s">
        <v>1296</v>
      </c>
      <c r="D16" s="1062" t="s">
        <v>1288</v>
      </c>
      <c r="E16" s="1063">
        <v>4</v>
      </c>
      <c r="F16" s="1071">
        <v>4</v>
      </c>
      <c r="G16" s="1050">
        <f t="shared" si="0"/>
        <v>1</v>
      </c>
      <c r="H16" s="1051">
        <f t="shared" si="4"/>
        <v>1</v>
      </c>
      <c r="I16" s="1051">
        <f t="shared" si="4"/>
        <v>1</v>
      </c>
      <c r="J16" s="1064">
        <f t="shared" si="4"/>
        <v>1</v>
      </c>
      <c r="K16" s="1065">
        <v>1</v>
      </c>
      <c r="L16" s="1066">
        <v>0</v>
      </c>
      <c r="M16" s="1067">
        <v>0</v>
      </c>
      <c r="N16" s="1067">
        <v>0</v>
      </c>
      <c r="O16" s="1057">
        <f t="shared" si="2"/>
        <v>1</v>
      </c>
      <c r="P16" s="1068">
        <f t="shared" si="3"/>
        <v>0.25</v>
      </c>
      <c r="S16" s="1072"/>
    </row>
    <row r="17" spans="1:17" s="1022" customFormat="1" ht="81" customHeight="1">
      <c r="A17" s="1059" t="s">
        <v>1297</v>
      </c>
      <c r="B17" s="1060" t="s">
        <v>1280</v>
      </c>
      <c r="C17" s="1070" t="s">
        <v>1299</v>
      </c>
      <c r="D17" s="1062" t="s">
        <v>1300</v>
      </c>
      <c r="E17" s="1063">
        <v>2360</v>
      </c>
      <c r="F17" s="1071">
        <v>2360</v>
      </c>
      <c r="G17" s="1073" t="s">
        <v>1334</v>
      </c>
      <c r="H17" s="1074">
        <v>590</v>
      </c>
      <c r="I17" s="1074">
        <v>590</v>
      </c>
      <c r="J17" s="1075">
        <v>590</v>
      </c>
      <c r="K17" s="1065">
        <v>441</v>
      </c>
      <c r="L17" s="1066">
        <v>0</v>
      </c>
      <c r="M17" s="1067">
        <v>0</v>
      </c>
      <c r="N17" s="1067">
        <v>0</v>
      </c>
      <c r="O17" s="1057">
        <f t="shared" si="2"/>
        <v>441</v>
      </c>
      <c r="P17" s="1068">
        <f t="shared" si="3"/>
        <v>0.18686440677966101</v>
      </c>
    </row>
    <row r="18" spans="1:17" s="1022" customFormat="1" ht="81" customHeight="1">
      <c r="A18" s="1059" t="s">
        <v>1301</v>
      </c>
      <c r="B18" s="1060" t="s">
        <v>1298</v>
      </c>
      <c r="C18" s="1061" t="s">
        <v>1303</v>
      </c>
      <c r="D18" s="1076" t="s">
        <v>1304</v>
      </c>
      <c r="E18" s="1077">
        <v>17539015</v>
      </c>
      <c r="F18" s="1078">
        <v>17539015</v>
      </c>
      <c r="G18" s="1079">
        <f>F18/4</f>
        <v>4384753.75</v>
      </c>
      <c r="H18" s="1077">
        <f>G18</f>
        <v>4384753.75</v>
      </c>
      <c r="I18" s="1077">
        <f>H18</f>
        <v>4384753.75</v>
      </c>
      <c r="J18" s="1080">
        <f>F18-G18-H18-I18</f>
        <v>4384753.75</v>
      </c>
      <c r="K18" s="1081">
        <v>2663689</v>
      </c>
      <c r="L18" s="1082">
        <v>0</v>
      </c>
      <c r="M18" s="1083">
        <v>0</v>
      </c>
      <c r="N18" s="1083">
        <v>0</v>
      </c>
      <c r="O18" s="1084">
        <v>2663689</v>
      </c>
      <c r="P18" s="1068">
        <f t="shared" si="3"/>
        <v>0.15187221175191423</v>
      </c>
      <c r="Q18" s="1085"/>
    </row>
    <row r="19" spans="1:17" s="1022" customFormat="1" ht="81" customHeight="1">
      <c r="A19" s="1059" t="s">
        <v>1306</v>
      </c>
      <c r="B19" s="1060" t="s">
        <v>1302</v>
      </c>
      <c r="C19" s="1086" t="s">
        <v>1308</v>
      </c>
      <c r="D19" s="1062" t="s">
        <v>1304</v>
      </c>
      <c r="E19" s="1087">
        <f>35190897.4+17798472</f>
        <v>52989369.399999999</v>
      </c>
      <c r="F19" s="1087">
        <f>35190897.4+17798472</f>
        <v>52989369.399999999</v>
      </c>
      <c r="G19" s="1081">
        <f>F19</f>
        <v>52989369.399999999</v>
      </c>
      <c r="H19" s="1084"/>
      <c r="I19" s="1084"/>
      <c r="J19" s="1088"/>
      <c r="K19" s="1089">
        <v>47358630.780000001</v>
      </c>
      <c r="L19" s="1090">
        <v>0</v>
      </c>
      <c r="M19" s="1083">
        <v>0</v>
      </c>
      <c r="N19" s="1083">
        <v>0</v>
      </c>
      <c r="O19" s="1091">
        <v>47358630.780000001</v>
      </c>
      <c r="P19" s="1092">
        <f t="shared" si="3"/>
        <v>0.89373833499516986</v>
      </c>
    </row>
    <row r="20" spans="1:17" s="1022" customFormat="1" ht="81" customHeight="1">
      <c r="A20" s="1059" t="s">
        <v>1285</v>
      </c>
      <c r="B20" s="1060" t="s">
        <v>1307</v>
      </c>
      <c r="C20" s="1093" t="s">
        <v>1309</v>
      </c>
      <c r="D20" s="1062" t="s">
        <v>1310</v>
      </c>
      <c r="E20" s="1094">
        <v>130</v>
      </c>
      <c r="F20" s="1095">
        <v>130</v>
      </c>
      <c r="G20" s="1096">
        <v>32</v>
      </c>
      <c r="H20" s="1094">
        <v>32</v>
      </c>
      <c r="I20" s="1094">
        <v>33</v>
      </c>
      <c r="J20" s="1097">
        <v>33</v>
      </c>
      <c r="K20" s="1098">
        <v>33</v>
      </c>
      <c r="L20" s="1066">
        <v>0</v>
      </c>
      <c r="M20" s="1099">
        <v>0</v>
      </c>
      <c r="N20" s="1067">
        <v>0</v>
      </c>
      <c r="O20" s="1057">
        <f t="shared" si="2"/>
        <v>33</v>
      </c>
      <c r="P20" s="1092">
        <f t="shared" si="3"/>
        <v>0.25384615384615383</v>
      </c>
    </row>
    <row r="21" spans="1:17" s="1022" customFormat="1" ht="81" customHeight="1">
      <c r="A21" s="1059" t="s">
        <v>1311</v>
      </c>
      <c r="B21" s="1060" t="s">
        <v>1305</v>
      </c>
      <c r="C21" s="1061" t="s">
        <v>1312</v>
      </c>
      <c r="D21" s="1062" t="s">
        <v>1284</v>
      </c>
      <c r="E21" s="1063">
        <v>12</v>
      </c>
      <c r="F21" s="1071">
        <v>12</v>
      </c>
      <c r="G21" s="1100">
        <v>3</v>
      </c>
      <c r="H21" s="1074">
        <v>3</v>
      </c>
      <c r="I21" s="1074">
        <v>3</v>
      </c>
      <c r="J21" s="1075">
        <v>3</v>
      </c>
      <c r="K21" s="1101">
        <v>3</v>
      </c>
      <c r="L21" s="1066">
        <v>0</v>
      </c>
      <c r="M21" s="1067">
        <v>0</v>
      </c>
      <c r="N21" s="1067">
        <v>0</v>
      </c>
      <c r="O21" s="1057">
        <f t="shared" si="2"/>
        <v>3</v>
      </c>
      <c r="P21" s="1092">
        <f t="shared" si="3"/>
        <v>0.25</v>
      </c>
    </row>
    <row r="22" spans="1:17" s="1022" customFormat="1" ht="14.25" customHeight="1">
      <c r="A22" s="1429"/>
      <c r="B22" s="1429"/>
      <c r="C22" s="1429"/>
      <c r="D22" s="1429"/>
      <c r="E22" s="1429"/>
      <c r="F22" s="1429"/>
      <c r="G22" s="1025"/>
      <c r="H22" s="1025"/>
      <c r="I22" s="1025"/>
      <c r="J22" s="1025"/>
      <c r="K22" s="1021"/>
      <c r="L22" s="1021"/>
      <c r="M22" s="1021"/>
      <c r="N22" s="1021"/>
      <c r="O22" s="1021"/>
      <c r="P22" s="1026"/>
    </row>
    <row r="23" spans="1:17" s="1022" customFormat="1" ht="14.25" customHeight="1">
      <c r="A23" s="1102"/>
      <c r="B23" s="1102"/>
      <c r="C23" s="1103"/>
      <c r="D23" s="1102"/>
      <c r="E23" s="1020"/>
      <c r="F23" s="1020"/>
      <c r="G23" s="1025"/>
      <c r="H23" s="1025"/>
      <c r="I23" s="1025"/>
      <c r="J23" s="1025"/>
      <c r="K23" s="1021"/>
      <c r="L23" s="1021"/>
      <c r="M23" s="1021"/>
      <c r="N23" s="1021"/>
      <c r="O23" s="1021"/>
      <c r="P23" s="1026"/>
    </row>
    <row r="24" spans="1:17" s="1022" customFormat="1" ht="16.5" customHeight="1">
      <c r="A24" s="1104"/>
      <c r="B24" s="1104"/>
      <c r="C24" s="1105"/>
      <c r="D24" s="1024"/>
      <c r="E24" s="1106"/>
      <c r="F24" s="1025"/>
      <c r="G24" s="1025"/>
      <c r="H24" s="1025"/>
      <c r="I24" s="1107"/>
      <c r="J24" s="1025"/>
      <c r="K24" s="1021"/>
      <c r="L24" s="1021"/>
      <c r="M24" s="1021"/>
      <c r="N24" s="1021"/>
      <c r="O24" s="1021"/>
    </row>
    <row r="25" spans="1:17" s="1022" customFormat="1" ht="12" customHeight="1">
      <c r="A25" s="1104"/>
      <c r="B25" s="1104"/>
      <c r="C25" s="1105"/>
      <c r="D25" s="1024"/>
      <c r="E25" s="1106"/>
      <c r="F25" s="1025"/>
      <c r="G25" s="1025"/>
      <c r="H25" s="1025"/>
      <c r="I25" s="1025"/>
      <c r="J25" s="1025"/>
      <c r="K25" s="1021"/>
      <c r="L25" s="1021"/>
      <c r="M25" s="1021"/>
      <c r="N25" s="1021"/>
      <c r="O25" s="1021"/>
    </row>
    <row r="26" spans="1:17" s="1022" customFormat="1" ht="18">
      <c r="A26" s="1021"/>
      <c r="B26" s="1021"/>
      <c r="C26" s="1108"/>
      <c r="D26" s="1109"/>
      <c r="E26" s="1021"/>
      <c r="F26" s="1110"/>
      <c r="G26" s="1021"/>
      <c r="H26" s="1021"/>
      <c r="I26" s="1021"/>
      <c r="J26" s="1021"/>
      <c r="K26" s="1021"/>
      <c r="L26" s="1021"/>
      <c r="M26" s="1021"/>
      <c r="N26" s="1021"/>
      <c r="O26" s="1021"/>
    </row>
    <row r="27" spans="1:17" ht="10.5" customHeight="1">
      <c r="A27" s="940"/>
      <c r="B27" s="940"/>
      <c r="C27" s="941"/>
      <c r="D27" s="1013"/>
      <c r="E27" s="942"/>
      <c r="F27" s="943"/>
      <c r="G27" s="943"/>
      <c r="H27" s="943"/>
      <c r="I27" s="943"/>
      <c r="J27" s="943"/>
      <c r="P27" s="1010"/>
    </row>
    <row r="28" spans="1:17">
      <c r="P28" s="1010"/>
    </row>
    <row r="29" spans="1:17" ht="15">
      <c r="C29" s="947"/>
      <c r="H29" s="948"/>
      <c r="I29" s="948"/>
      <c r="J29" s="948"/>
      <c r="P29" s="1010"/>
    </row>
    <row r="30" spans="1:17" ht="18">
      <c r="C30" s="949" t="s">
        <v>1254</v>
      </c>
      <c r="G30" s="948"/>
      <c r="H30" s="1423" t="s">
        <v>1313</v>
      </c>
      <c r="I30" s="1423"/>
      <c r="J30" s="1423"/>
      <c r="K30" s="1423"/>
      <c r="L30" s="1423"/>
      <c r="P30" s="1010"/>
    </row>
    <row r="31" spans="1:17" ht="18.75" customHeight="1">
      <c r="C31" s="950" t="s">
        <v>1314</v>
      </c>
      <c r="G31" s="948"/>
      <c r="H31" s="1423" t="s">
        <v>1257</v>
      </c>
      <c r="I31" s="1423"/>
      <c r="J31" s="1423"/>
      <c r="K31" s="1423"/>
      <c r="L31" s="1423"/>
      <c r="P31" s="1010"/>
    </row>
    <row r="32" spans="1:17" ht="15">
      <c r="A32" s="1010"/>
      <c r="B32" s="1010"/>
      <c r="C32" s="947"/>
      <c r="D32" s="947"/>
      <c r="G32" s="948"/>
      <c r="H32" s="948"/>
      <c r="I32" s="948"/>
      <c r="J32" s="948"/>
      <c r="K32" s="1010"/>
      <c r="L32" s="1010"/>
      <c r="M32" s="1010"/>
      <c r="N32" s="1010"/>
      <c r="O32" s="1010"/>
      <c r="P32" s="1010"/>
    </row>
    <row r="33" spans="1:16" ht="15" customHeight="1">
      <c r="A33" s="1010"/>
      <c r="B33" s="1010"/>
      <c r="C33" s="951"/>
      <c r="D33" s="947"/>
      <c r="G33" s="948"/>
      <c r="M33" s="1010"/>
      <c r="N33" s="1010"/>
      <c r="O33" s="1010"/>
      <c r="P33" s="1010"/>
    </row>
    <row r="34" spans="1:16" ht="18" customHeight="1">
      <c r="A34" s="1010"/>
      <c r="B34" s="1010"/>
      <c r="D34" s="947"/>
      <c r="G34" s="937"/>
      <c r="M34" s="1010"/>
      <c r="N34" s="1010"/>
      <c r="O34" s="1010"/>
    </row>
    <row r="35" spans="1:16">
      <c r="A35" s="1010"/>
      <c r="B35" s="1010"/>
      <c r="D35" s="947"/>
      <c r="M35" s="1010"/>
      <c r="N35" s="1010"/>
      <c r="O35" s="1010"/>
    </row>
    <row r="36" spans="1:16">
      <c r="A36" s="1010"/>
      <c r="B36" s="1010"/>
      <c r="D36" s="947"/>
      <c r="K36" s="1010"/>
      <c r="L36" s="1010"/>
      <c r="M36" s="1010"/>
      <c r="N36" s="1010"/>
      <c r="O36" s="1010"/>
    </row>
    <row r="37" spans="1:16">
      <c r="A37" s="1010"/>
      <c r="B37" s="1010"/>
      <c r="D37" s="947"/>
      <c r="K37" s="1010"/>
      <c r="L37" s="1010"/>
      <c r="M37" s="1010"/>
      <c r="N37" s="1010"/>
      <c r="O37" s="1010"/>
    </row>
    <row r="38" spans="1:16">
      <c r="A38" s="1010"/>
      <c r="B38" s="1010"/>
      <c r="C38" s="947"/>
      <c r="D38" s="947"/>
      <c r="K38" s="1010"/>
      <c r="L38" s="1010"/>
      <c r="M38" s="1010"/>
      <c r="N38" s="1010"/>
      <c r="O38" s="1010"/>
    </row>
    <row r="39" spans="1:16" ht="15">
      <c r="A39" s="1010"/>
      <c r="B39" s="1010"/>
      <c r="C39" s="951"/>
      <c r="D39" s="947"/>
      <c r="K39" s="1010"/>
      <c r="L39" s="1010"/>
      <c r="M39" s="1010"/>
      <c r="N39" s="1010"/>
      <c r="O39" s="1010"/>
    </row>
    <row r="40" spans="1:16">
      <c r="A40" s="1010"/>
      <c r="B40" s="1010"/>
      <c r="C40" s="947"/>
      <c r="D40" s="947"/>
      <c r="K40" s="1010"/>
      <c r="L40" s="1010"/>
      <c r="M40" s="1010"/>
      <c r="N40" s="1010"/>
      <c r="O40" s="1010"/>
    </row>
    <row r="41" spans="1:16">
      <c r="A41" s="1010"/>
      <c r="B41" s="1010"/>
      <c r="C41" s="947"/>
      <c r="D41" s="947"/>
      <c r="K41" s="1010"/>
      <c r="L41" s="1010"/>
      <c r="M41" s="1010"/>
      <c r="N41" s="1010"/>
      <c r="O41" s="1010"/>
    </row>
    <row r="42" spans="1:16">
      <c r="A42" s="1010"/>
      <c r="B42" s="1010"/>
      <c r="C42" s="947"/>
      <c r="D42" s="1012"/>
      <c r="K42" s="1010"/>
      <c r="L42" s="1010"/>
      <c r="M42" s="1010"/>
      <c r="N42" s="1010"/>
      <c r="O42" s="1010"/>
    </row>
    <row r="43" spans="1:16" ht="15">
      <c r="A43" s="1010"/>
      <c r="B43" s="1010"/>
      <c r="C43" s="951"/>
      <c r="D43" s="1012"/>
      <c r="K43" s="1010"/>
      <c r="L43" s="1010"/>
      <c r="M43" s="1010"/>
      <c r="N43" s="1010"/>
      <c r="O43" s="1010"/>
    </row>
  </sheetData>
  <mergeCells count="17">
    <mergeCell ref="H31:L31"/>
    <mergeCell ref="F10:F11"/>
    <mergeCell ref="G10:J10"/>
    <mergeCell ref="K10:O10"/>
    <mergeCell ref="A22:F22"/>
    <mergeCell ref="H30:L30"/>
    <mergeCell ref="B7:B11"/>
    <mergeCell ref="C7:C11"/>
    <mergeCell ref="E7:J7"/>
    <mergeCell ref="A7:A11"/>
    <mergeCell ref="P7:P11"/>
    <mergeCell ref="E10:E11"/>
    <mergeCell ref="A1:P1"/>
    <mergeCell ref="A2:P2"/>
    <mergeCell ref="O3:P3"/>
    <mergeCell ref="A4:P4"/>
    <mergeCell ref="A6:J6"/>
  </mergeCells>
  <printOptions horizontalCentered="1"/>
  <pageMargins left="0" right="0" top="0.39370078740157483" bottom="0.39370078740157483" header="0.31496062992125984" footer="0.31496062992125984"/>
  <pageSetup paperSize="5" scale="50" fitToHeight="10" orientation="landscape" r:id="rId1"/>
  <drawing r:id="rId2"/>
  <legacyDrawingHF r:id="rId3"/>
</worksheet>
</file>

<file path=xl/worksheets/sheet34.xml><?xml version="1.0" encoding="utf-8"?>
<worksheet xmlns="http://schemas.openxmlformats.org/spreadsheetml/2006/main" xmlns:r="http://schemas.openxmlformats.org/officeDocument/2006/relationships">
  <dimension ref="A1:W44"/>
  <sheetViews>
    <sheetView topLeftCell="B1" zoomScale="50" zoomScaleNormal="50" zoomScalePageLayoutView="70" workbookViewId="0">
      <selection activeCell="Z14" sqref="Z14"/>
    </sheetView>
  </sheetViews>
  <sheetFormatPr baseColWidth="10" defaultColWidth="11.42578125" defaultRowHeight="14.25"/>
  <cols>
    <col min="1" max="1" width="8.42578125" style="964" hidden="1" customWidth="1"/>
    <col min="2" max="2" width="5.140625" style="964" customWidth="1"/>
    <col min="3" max="3" width="7.140625" style="964" bestFit="1" customWidth="1"/>
    <col min="4" max="4" width="7.42578125" style="964" customWidth="1"/>
    <col min="5" max="5" width="25.85546875" style="964" bestFit="1" customWidth="1"/>
    <col min="6" max="6" width="6.7109375" style="964" bestFit="1" customWidth="1"/>
    <col min="7" max="7" width="62.7109375" style="965" customWidth="1"/>
    <col min="8" max="8" width="10.42578125" style="968" customWidth="1"/>
    <col min="9" max="9" width="13" style="964" customWidth="1"/>
    <col min="10" max="10" width="14.28515625" style="939" customWidth="1"/>
    <col min="11" max="11" width="11.85546875" style="964" bestFit="1" customWidth="1"/>
    <col min="12" max="12" width="11.7109375" style="964" customWidth="1"/>
    <col min="13" max="13" width="14.85546875" style="964" customWidth="1"/>
    <col min="14" max="14" width="14" style="964" customWidth="1"/>
    <col min="15" max="15" width="12.28515625" style="964" customWidth="1"/>
    <col min="16" max="16" width="16.5703125" style="964" customWidth="1"/>
    <col min="17" max="17" width="12.140625" style="964" customWidth="1"/>
    <col min="18" max="18" width="10.7109375" style="964" customWidth="1"/>
    <col min="19" max="19" width="14.42578125" style="964" customWidth="1"/>
    <col min="20" max="20" width="17.5703125" style="966" customWidth="1"/>
    <col min="21" max="21" width="20.5703125" style="963" customWidth="1"/>
    <col min="22" max="22" width="13.140625" style="963" customWidth="1"/>
    <col min="23" max="23" width="14.85546875" style="963" customWidth="1"/>
    <col min="24" max="24" width="14.140625" style="963" customWidth="1"/>
    <col min="25" max="25" width="11.5703125" style="963" bestFit="1" customWidth="1"/>
    <col min="26" max="16384" width="11.42578125" style="963"/>
  </cols>
  <sheetData>
    <row r="1" spans="1:22" ht="22.9" customHeight="1">
      <c r="A1" s="1444"/>
      <c r="B1" s="1444"/>
      <c r="C1" s="1444"/>
      <c r="D1" s="1444"/>
      <c r="E1" s="1444"/>
      <c r="F1" s="1444"/>
      <c r="G1" s="1444"/>
      <c r="H1" s="1444"/>
      <c r="I1" s="1444"/>
      <c r="J1" s="1444"/>
      <c r="K1" s="1444"/>
      <c r="L1" s="1444"/>
      <c r="M1" s="1444"/>
      <c r="N1" s="1444"/>
      <c r="O1" s="1445"/>
      <c r="P1" s="1445"/>
      <c r="Q1" s="1445"/>
      <c r="R1" s="1445"/>
      <c r="S1" s="1445"/>
      <c r="T1" s="1445"/>
    </row>
    <row r="2" spans="1:22" ht="22.9" customHeight="1">
      <c r="A2" s="962"/>
      <c r="B2" s="1444"/>
      <c r="C2" s="1446"/>
      <c r="D2" s="1446"/>
      <c r="E2" s="1446"/>
      <c r="F2" s="1446"/>
      <c r="G2" s="1446"/>
      <c r="H2" s="1446"/>
      <c r="I2" s="1446"/>
      <c r="J2" s="1446"/>
      <c r="K2" s="1446"/>
      <c r="L2" s="1446"/>
      <c r="M2" s="1446"/>
      <c r="N2" s="1446"/>
      <c r="O2" s="1446"/>
      <c r="P2" s="1446"/>
      <c r="Q2" s="1446"/>
      <c r="R2" s="1446"/>
      <c r="S2" s="1446"/>
      <c r="T2" s="1446"/>
    </row>
    <row r="3" spans="1:22" ht="12" customHeight="1">
      <c r="A3" s="962"/>
      <c r="B3" s="962"/>
      <c r="C3" s="962"/>
      <c r="D3" s="962"/>
      <c r="E3" s="962"/>
      <c r="F3" s="962"/>
      <c r="G3" s="967"/>
      <c r="H3" s="962"/>
      <c r="I3" s="962"/>
      <c r="J3" s="962"/>
      <c r="K3" s="962"/>
      <c r="L3" s="962"/>
      <c r="M3" s="962"/>
      <c r="N3" s="962"/>
      <c r="S3" s="1447"/>
      <c r="T3" s="1447"/>
    </row>
    <row r="4" spans="1:22" ht="12" customHeight="1">
      <c r="A4" s="962"/>
      <c r="B4" s="1450"/>
      <c r="C4" s="1451"/>
      <c r="D4" s="1451"/>
      <c r="E4" s="1451"/>
      <c r="F4" s="1451"/>
      <c r="G4" s="1451"/>
      <c r="H4" s="1451"/>
      <c r="I4" s="1451"/>
      <c r="J4" s="1451"/>
      <c r="K4" s="1451"/>
      <c r="L4" s="1451"/>
      <c r="M4" s="1451"/>
      <c r="N4" s="1451"/>
      <c r="O4" s="1451"/>
      <c r="P4" s="1451"/>
      <c r="Q4" s="1451"/>
      <c r="R4" s="1451"/>
      <c r="S4" s="1451"/>
      <c r="T4" s="1451"/>
    </row>
    <row r="5" spans="1:22" ht="1.5" customHeight="1"/>
    <row r="6" spans="1:22" ht="25.15" customHeight="1">
      <c r="A6" s="1452"/>
      <c r="B6" s="1452"/>
      <c r="C6" s="1452"/>
      <c r="D6" s="1452"/>
      <c r="E6" s="1452"/>
      <c r="F6" s="1452"/>
      <c r="G6" s="1452"/>
      <c r="H6" s="1445"/>
      <c r="I6" s="1445"/>
      <c r="J6" s="1445"/>
      <c r="K6" s="1445"/>
      <c r="L6" s="1445"/>
      <c r="M6" s="1445"/>
      <c r="N6" s="1445"/>
    </row>
    <row r="7" spans="1:22" ht="18" customHeight="1">
      <c r="A7" s="1442"/>
      <c r="B7" s="1442"/>
      <c r="C7" s="1443"/>
      <c r="D7" s="1443"/>
      <c r="E7" s="1442"/>
      <c r="F7" s="1448"/>
      <c r="G7" s="1442"/>
      <c r="H7" s="967"/>
      <c r="I7" s="1444"/>
      <c r="J7" s="1444"/>
      <c r="K7" s="1444"/>
      <c r="L7" s="1444"/>
      <c r="M7" s="1444"/>
      <c r="N7" s="1444"/>
      <c r="T7" s="1453"/>
    </row>
    <row r="8" spans="1:22" ht="12.75" hidden="1" customHeight="1">
      <c r="A8" s="1442"/>
      <c r="B8" s="967"/>
      <c r="C8" s="967"/>
      <c r="D8" s="967"/>
      <c r="E8" s="1443"/>
      <c r="F8" s="1449"/>
      <c r="G8" s="1442"/>
      <c r="H8" s="967"/>
      <c r="I8" s="962"/>
      <c r="J8" s="969"/>
      <c r="K8" s="962"/>
      <c r="L8" s="962"/>
      <c r="M8" s="962"/>
      <c r="N8" s="962"/>
      <c r="T8" s="1453"/>
    </row>
    <row r="9" spans="1:22" ht="12.75" hidden="1" customHeight="1">
      <c r="A9" s="1442"/>
      <c r="B9" s="967"/>
      <c r="C9" s="967"/>
      <c r="D9" s="967"/>
      <c r="E9" s="1443"/>
      <c r="F9" s="1449"/>
      <c r="G9" s="1442"/>
      <c r="H9" s="967"/>
      <c r="I9" s="962"/>
      <c r="J9" s="969"/>
      <c r="K9" s="962"/>
      <c r="L9" s="962"/>
      <c r="M9" s="962"/>
      <c r="N9" s="962"/>
      <c r="T9" s="1453"/>
    </row>
    <row r="10" spans="1:22" ht="16.899999999999999" customHeight="1">
      <c r="A10" s="1442"/>
      <c r="B10" s="1442"/>
      <c r="C10" s="1442"/>
      <c r="D10" s="1442"/>
      <c r="E10" s="1443"/>
      <c r="F10" s="1449"/>
      <c r="G10" s="1442"/>
      <c r="H10" s="967"/>
      <c r="I10" s="1442"/>
      <c r="J10" s="1442"/>
      <c r="K10" s="1442"/>
      <c r="L10" s="1442"/>
      <c r="M10" s="1442"/>
      <c r="N10" s="1442"/>
      <c r="O10" s="1444"/>
      <c r="P10" s="1444"/>
      <c r="Q10" s="1444"/>
      <c r="R10" s="1444"/>
      <c r="S10" s="1444"/>
      <c r="T10" s="1453"/>
    </row>
    <row r="11" spans="1:22" ht="33" customHeight="1">
      <c r="A11" s="1442"/>
      <c r="B11" s="1443"/>
      <c r="C11" s="1442"/>
      <c r="D11" s="1442"/>
      <c r="E11" s="1443"/>
      <c r="F11" s="1449"/>
      <c r="G11" s="1442"/>
      <c r="H11" s="967"/>
      <c r="I11" s="1442"/>
      <c r="J11" s="1442"/>
      <c r="K11" s="967"/>
      <c r="L11" s="967"/>
      <c r="M11" s="967"/>
      <c r="N11" s="967"/>
      <c r="O11" s="967"/>
      <c r="P11" s="967"/>
      <c r="Q11" s="967"/>
      <c r="R11" s="967"/>
      <c r="S11" s="967"/>
      <c r="T11" s="1453"/>
    </row>
    <row r="12" spans="1:22" ht="30.75" customHeight="1">
      <c r="A12" s="940"/>
      <c r="B12" s="940"/>
      <c r="C12" s="940"/>
      <c r="D12" s="940"/>
      <c r="E12" s="940"/>
      <c r="F12" s="940"/>
      <c r="G12" s="938"/>
      <c r="I12" s="968"/>
      <c r="J12" s="968"/>
      <c r="O12" s="970"/>
      <c r="P12" s="970"/>
      <c r="Q12" s="970"/>
      <c r="R12" s="970"/>
      <c r="S12" s="971"/>
      <c r="T12" s="972"/>
    </row>
    <row r="13" spans="1:22" ht="46.9" customHeight="1">
      <c r="A13" s="940"/>
      <c r="B13" s="940"/>
      <c r="C13" s="940"/>
      <c r="D13" s="940"/>
      <c r="E13" s="940"/>
      <c r="F13" s="940"/>
      <c r="G13" s="941"/>
      <c r="I13" s="942"/>
      <c r="J13" s="942"/>
      <c r="K13" s="943"/>
      <c r="L13" s="943"/>
      <c r="M13" s="943"/>
      <c r="N13" s="943"/>
      <c r="O13" s="970"/>
      <c r="P13" s="970"/>
      <c r="Q13" s="970"/>
      <c r="R13" s="970"/>
      <c r="S13" s="973"/>
      <c r="T13" s="972"/>
      <c r="V13" s="974"/>
    </row>
    <row r="14" spans="1:22" ht="84.75" customHeight="1">
      <c r="A14" s="940"/>
      <c r="B14" s="940"/>
      <c r="C14" s="940"/>
      <c r="D14" s="940"/>
      <c r="E14" s="940"/>
      <c r="F14" s="940"/>
      <c r="G14" s="975"/>
      <c r="I14" s="942"/>
      <c r="J14" s="942"/>
      <c r="K14" s="942"/>
      <c r="L14" s="943"/>
      <c r="M14" s="943"/>
      <c r="N14" s="943"/>
      <c r="O14" s="970"/>
      <c r="P14" s="970"/>
      <c r="Q14" s="970"/>
      <c r="R14" s="970"/>
      <c r="S14" s="973"/>
      <c r="T14" s="972"/>
    </row>
    <row r="15" spans="1:22" ht="87" customHeight="1">
      <c r="A15" s="940"/>
      <c r="B15" s="940"/>
      <c r="C15" s="940"/>
      <c r="D15" s="940"/>
      <c r="E15" s="940"/>
      <c r="F15" s="940"/>
      <c r="G15" s="975"/>
      <c r="I15" s="942"/>
      <c r="J15" s="942"/>
      <c r="K15" s="976"/>
      <c r="L15" s="976"/>
      <c r="M15" s="976"/>
      <c r="N15" s="976"/>
      <c r="O15" s="970"/>
      <c r="P15" s="970"/>
      <c r="Q15" s="970"/>
      <c r="R15" s="970"/>
      <c r="S15" s="973"/>
      <c r="T15" s="972"/>
    </row>
    <row r="16" spans="1:22" ht="78" customHeight="1">
      <c r="A16" s="940"/>
      <c r="B16" s="940"/>
      <c r="C16" s="940"/>
      <c r="D16" s="940"/>
      <c r="E16" s="940"/>
      <c r="F16" s="940"/>
      <c r="G16" s="975"/>
      <c r="I16" s="942"/>
      <c r="J16" s="942"/>
      <c r="K16" s="976"/>
      <c r="L16" s="976"/>
      <c r="M16" s="976"/>
      <c r="N16" s="976"/>
      <c r="O16" s="970"/>
      <c r="P16" s="970"/>
      <c r="Q16" s="970"/>
      <c r="R16" s="970"/>
      <c r="S16" s="973"/>
      <c r="T16" s="972"/>
    </row>
    <row r="17" spans="1:23" ht="78.75" customHeight="1">
      <c r="A17" s="940"/>
      <c r="B17" s="940"/>
      <c r="C17" s="940"/>
      <c r="D17" s="940"/>
      <c r="E17" s="940"/>
      <c r="F17" s="940"/>
      <c r="G17" s="975"/>
      <c r="I17" s="942"/>
      <c r="J17" s="942"/>
      <c r="K17" s="976"/>
      <c r="L17" s="976"/>
      <c r="M17" s="976"/>
      <c r="N17" s="976"/>
      <c r="O17" s="970"/>
      <c r="P17" s="970"/>
      <c r="Q17" s="970"/>
      <c r="R17" s="970"/>
      <c r="S17" s="973"/>
      <c r="T17" s="972"/>
      <c r="W17" s="977"/>
    </row>
    <row r="18" spans="1:23" ht="74.25" customHeight="1">
      <c r="A18" s="940"/>
      <c r="B18" s="940"/>
      <c r="C18" s="940"/>
      <c r="D18" s="940"/>
      <c r="E18" s="940"/>
      <c r="F18" s="940"/>
      <c r="G18" s="975"/>
      <c r="I18" s="942"/>
      <c r="J18" s="942"/>
      <c r="K18" s="940"/>
      <c r="L18" s="943"/>
      <c r="M18" s="943"/>
      <c r="N18" s="943"/>
      <c r="O18" s="970"/>
      <c r="P18" s="970"/>
      <c r="Q18" s="970"/>
      <c r="R18" s="970"/>
      <c r="S18" s="973"/>
      <c r="T18" s="972"/>
    </row>
    <row r="19" spans="1:23" ht="29.25" customHeight="1">
      <c r="A19" s="940"/>
      <c r="B19" s="940"/>
      <c r="C19" s="940"/>
      <c r="D19" s="940"/>
      <c r="E19" s="940"/>
      <c r="F19" s="940"/>
      <c r="G19" s="941"/>
      <c r="I19" s="943"/>
      <c r="J19" s="943"/>
      <c r="K19" s="943"/>
      <c r="L19" s="943"/>
      <c r="M19" s="943"/>
      <c r="N19" s="943"/>
      <c r="O19" s="978"/>
      <c r="P19" s="978"/>
      <c r="Q19" s="978"/>
      <c r="R19" s="978"/>
      <c r="S19" s="973"/>
      <c r="T19" s="972"/>
    </row>
    <row r="20" spans="1:23" ht="33" customHeight="1">
      <c r="A20" s="940"/>
      <c r="B20" s="940"/>
      <c r="C20" s="940"/>
      <c r="D20" s="940"/>
      <c r="E20" s="940"/>
      <c r="F20" s="940"/>
      <c r="G20" s="938"/>
      <c r="I20" s="942"/>
      <c r="J20" s="942"/>
      <c r="K20" s="943"/>
      <c r="L20" s="943"/>
      <c r="M20" s="943"/>
      <c r="N20" s="943"/>
      <c r="O20" s="979"/>
      <c r="P20" s="978"/>
      <c r="Q20" s="978"/>
      <c r="R20" s="978"/>
      <c r="S20" s="973"/>
      <c r="T20" s="972"/>
    </row>
    <row r="21" spans="1:23" ht="59.25" customHeight="1">
      <c r="A21" s="940"/>
      <c r="B21" s="940"/>
      <c r="C21" s="940"/>
      <c r="D21" s="940"/>
      <c r="E21" s="940"/>
      <c r="F21" s="940"/>
      <c r="J21" s="964"/>
      <c r="O21" s="980"/>
      <c r="P21" s="970"/>
      <c r="Q21" s="981"/>
      <c r="R21" s="970"/>
      <c r="S21" s="973"/>
      <c r="T21" s="972"/>
    </row>
    <row r="22" spans="1:23" ht="61.9" customHeight="1">
      <c r="A22" s="940"/>
      <c r="B22" s="940"/>
      <c r="C22" s="940"/>
      <c r="D22" s="940"/>
      <c r="E22" s="940"/>
      <c r="F22" s="940"/>
      <c r="G22" s="941"/>
      <c r="I22" s="942"/>
      <c r="J22" s="942"/>
      <c r="K22" s="943"/>
      <c r="L22" s="943"/>
      <c r="M22" s="943"/>
      <c r="N22" s="943"/>
      <c r="O22" s="970"/>
      <c r="P22" s="970"/>
      <c r="Q22" s="970"/>
      <c r="R22" s="970"/>
      <c r="S22" s="973"/>
      <c r="T22" s="972"/>
    </row>
    <row r="23" spans="1:23" ht="14.25" customHeight="1">
      <c r="A23" s="1441"/>
      <c r="B23" s="1441"/>
      <c r="C23" s="1441"/>
      <c r="D23" s="1441"/>
      <c r="E23" s="1441"/>
      <c r="F23" s="1441"/>
      <c r="G23" s="1441"/>
      <c r="H23" s="1441"/>
      <c r="I23" s="1441"/>
      <c r="J23" s="1441"/>
      <c r="K23" s="939"/>
      <c r="L23" s="939"/>
      <c r="M23" s="939"/>
      <c r="N23" s="939"/>
    </row>
    <row r="24" spans="1:23" ht="14.25" customHeight="1">
      <c r="A24" s="982"/>
      <c r="B24" s="982"/>
      <c r="C24" s="982"/>
      <c r="D24" s="982"/>
      <c r="E24" s="982"/>
      <c r="F24" s="982"/>
      <c r="G24" s="938"/>
      <c r="H24" s="982"/>
      <c r="J24" s="964"/>
      <c r="K24" s="939"/>
      <c r="L24" s="939"/>
      <c r="M24" s="939"/>
      <c r="N24" s="939"/>
    </row>
    <row r="25" spans="1:23" ht="16.5" customHeight="1">
      <c r="A25" s="940"/>
      <c r="B25" s="940"/>
      <c r="C25" s="940"/>
      <c r="D25" s="940"/>
      <c r="E25" s="940"/>
      <c r="F25" s="940"/>
      <c r="G25" s="941"/>
      <c r="I25" s="942"/>
      <c r="K25" s="939"/>
      <c r="L25" s="939"/>
      <c r="M25" s="943"/>
      <c r="N25" s="939"/>
      <c r="T25" s="963"/>
    </row>
    <row r="26" spans="1:23" ht="12" customHeight="1">
      <c r="A26" s="940"/>
      <c r="B26" s="940"/>
      <c r="C26" s="940"/>
      <c r="D26" s="940"/>
      <c r="E26" s="940"/>
      <c r="F26" s="940"/>
      <c r="G26" s="941"/>
      <c r="I26" s="942"/>
      <c r="K26" s="939"/>
      <c r="L26" s="939"/>
      <c r="M26" s="939"/>
      <c r="N26" s="939"/>
      <c r="T26" s="963"/>
    </row>
    <row r="27" spans="1:23">
      <c r="T27" s="963"/>
    </row>
    <row r="28" spans="1:23" ht="10.5" customHeight="1">
      <c r="A28" s="940"/>
      <c r="B28" s="940"/>
      <c r="C28" s="940"/>
      <c r="D28" s="940"/>
      <c r="E28" s="940"/>
      <c r="F28" s="940"/>
      <c r="G28" s="941"/>
      <c r="I28" s="942"/>
      <c r="J28" s="943"/>
      <c r="K28" s="943"/>
      <c r="L28" s="943"/>
      <c r="M28" s="943"/>
      <c r="N28" s="943"/>
      <c r="T28" s="963"/>
    </row>
    <row r="29" spans="1:23">
      <c r="G29" s="983"/>
      <c r="M29" s="984"/>
      <c r="T29" s="963"/>
    </row>
    <row r="30" spans="1:23">
      <c r="G30" s="983"/>
      <c r="T30" s="963"/>
    </row>
    <row r="31" spans="1:23" ht="15">
      <c r="G31" s="983"/>
      <c r="K31" s="985"/>
      <c r="L31" s="985"/>
      <c r="M31" s="985"/>
      <c r="N31" s="985"/>
      <c r="T31" s="963"/>
    </row>
    <row r="32" spans="1:23" ht="18.75" customHeight="1">
      <c r="G32" s="986"/>
      <c r="K32" s="985"/>
      <c r="L32" s="1438"/>
      <c r="M32" s="1439"/>
      <c r="N32" s="1439"/>
      <c r="O32" s="1439"/>
      <c r="P32" s="1439"/>
      <c r="T32" s="963"/>
    </row>
    <row r="33" spans="1:20" ht="18">
      <c r="A33" s="963"/>
      <c r="B33" s="963"/>
      <c r="C33" s="963"/>
      <c r="D33" s="963"/>
      <c r="E33" s="963"/>
      <c r="F33" s="963"/>
      <c r="G33" s="987"/>
      <c r="H33" s="983"/>
      <c r="K33" s="985"/>
      <c r="L33" s="1438"/>
      <c r="M33" s="1440"/>
      <c r="N33" s="1440"/>
      <c r="O33" s="1440"/>
      <c r="P33" s="1440"/>
      <c r="Q33" s="963"/>
      <c r="R33" s="963"/>
      <c r="S33" s="963"/>
      <c r="T33" s="963"/>
    </row>
    <row r="34" spans="1:20" ht="15">
      <c r="A34" s="963"/>
      <c r="B34" s="963"/>
      <c r="C34" s="963"/>
      <c r="D34" s="963"/>
      <c r="E34" s="963"/>
      <c r="F34" s="963"/>
      <c r="G34" s="983"/>
      <c r="H34" s="983"/>
      <c r="K34" s="985"/>
      <c r="L34" s="985"/>
      <c r="M34" s="985"/>
      <c r="N34" s="985"/>
      <c r="O34" s="963"/>
      <c r="P34" s="963"/>
      <c r="Q34" s="963"/>
      <c r="R34" s="963"/>
      <c r="S34" s="963"/>
      <c r="T34" s="963"/>
    </row>
    <row r="35" spans="1:20">
      <c r="A35" s="963"/>
      <c r="B35" s="963"/>
      <c r="C35" s="963"/>
      <c r="D35" s="963"/>
      <c r="E35" s="963"/>
      <c r="F35" s="963"/>
      <c r="G35" s="983"/>
      <c r="H35" s="983"/>
      <c r="K35" s="943"/>
      <c r="O35" s="963"/>
      <c r="P35" s="963"/>
      <c r="Q35" s="963"/>
      <c r="R35" s="963"/>
      <c r="S35" s="963"/>
    </row>
    <row r="36" spans="1:20" ht="15">
      <c r="A36" s="963"/>
      <c r="B36" s="963"/>
      <c r="C36" s="963"/>
      <c r="D36" s="963"/>
      <c r="E36" s="963"/>
      <c r="F36" s="963"/>
      <c r="G36" s="988"/>
      <c r="H36" s="983"/>
      <c r="O36" s="963"/>
      <c r="P36" s="963"/>
      <c r="Q36" s="963"/>
      <c r="R36" s="963"/>
      <c r="S36" s="963"/>
    </row>
    <row r="37" spans="1:20">
      <c r="A37" s="963"/>
      <c r="B37" s="963"/>
      <c r="C37" s="963"/>
      <c r="D37" s="963"/>
      <c r="E37" s="963"/>
      <c r="F37" s="963"/>
      <c r="G37" s="983"/>
      <c r="H37" s="983"/>
      <c r="O37" s="963"/>
      <c r="P37" s="963"/>
      <c r="Q37" s="963"/>
      <c r="R37" s="963"/>
      <c r="S37" s="963"/>
    </row>
    <row r="38" spans="1:20">
      <c r="A38" s="963"/>
      <c r="B38" s="963"/>
      <c r="C38" s="963"/>
      <c r="D38" s="963"/>
      <c r="E38" s="963"/>
      <c r="F38" s="963"/>
      <c r="G38" s="983"/>
      <c r="H38" s="983"/>
      <c r="O38" s="963"/>
      <c r="P38" s="963"/>
      <c r="Q38" s="963"/>
      <c r="R38" s="963"/>
      <c r="S38" s="963"/>
    </row>
    <row r="39" spans="1:20">
      <c r="A39" s="963"/>
      <c r="B39" s="963"/>
      <c r="C39" s="963"/>
      <c r="D39" s="963"/>
      <c r="E39" s="963"/>
      <c r="F39" s="963"/>
      <c r="G39" s="983"/>
      <c r="H39" s="983"/>
      <c r="O39" s="963"/>
      <c r="P39" s="963"/>
      <c r="Q39" s="963"/>
      <c r="R39" s="963"/>
      <c r="S39" s="963"/>
    </row>
    <row r="40" spans="1:20" ht="15">
      <c r="A40" s="963"/>
      <c r="B40" s="963"/>
      <c r="C40" s="963"/>
      <c r="D40" s="963"/>
      <c r="E40" s="963"/>
      <c r="F40" s="963"/>
      <c r="G40" s="988"/>
      <c r="H40" s="983"/>
      <c r="O40" s="963"/>
      <c r="P40" s="963"/>
      <c r="Q40" s="963"/>
      <c r="R40" s="963"/>
      <c r="S40" s="963"/>
    </row>
    <row r="41" spans="1:20">
      <c r="A41" s="963"/>
      <c r="B41" s="963"/>
      <c r="C41" s="963"/>
      <c r="D41" s="963"/>
      <c r="E41" s="963"/>
      <c r="F41" s="963"/>
      <c r="G41" s="983"/>
      <c r="H41" s="983"/>
      <c r="O41" s="963"/>
      <c r="P41" s="963"/>
      <c r="Q41" s="963"/>
      <c r="R41" s="963"/>
      <c r="S41" s="963"/>
    </row>
    <row r="42" spans="1:20">
      <c r="A42" s="963"/>
      <c r="B42" s="963"/>
      <c r="C42" s="963"/>
      <c r="D42" s="963"/>
      <c r="E42" s="963"/>
      <c r="F42" s="963"/>
      <c r="G42" s="983"/>
      <c r="H42" s="983"/>
      <c r="O42" s="963"/>
      <c r="P42" s="963"/>
      <c r="Q42" s="963"/>
      <c r="R42" s="963"/>
      <c r="S42" s="963"/>
    </row>
    <row r="43" spans="1:20">
      <c r="A43" s="963"/>
      <c r="B43" s="963"/>
      <c r="C43" s="963"/>
      <c r="D43" s="963"/>
      <c r="E43" s="963"/>
      <c r="F43" s="963"/>
      <c r="G43" s="983"/>
      <c r="H43" s="989"/>
      <c r="O43" s="963"/>
      <c r="P43" s="963"/>
      <c r="Q43" s="963"/>
      <c r="R43" s="963"/>
      <c r="S43" s="963"/>
    </row>
    <row r="44" spans="1:20" ht="15">
      <c r="A44" s="963"/>
      <c r="B44" s="963"/>
      <c r="C44" s="963"/>
      <c r="D44" s="963"/>
      <c r="E44" s="963"/>
      <c r="F44" s="963"/>
      <c r="G44" s="988"/>
      <c r="H44" s="989"/>
      <c r="O44" s="963"/>
      <c r="P44" s="963"/>
      <c r="Q44" s="963"/>
      <c r="R44" s="963"/>
      <c r="S44" s="963"/>
    </row>
  </sheetData>
  <protectedRanges>
    <protectedRange sqref="A11:F11 A14:F218" name="Rango2"/>
    <protectedRange sqref="O1:P4 T1:T4 O10:P11 O14:P65555 T10:T65555" name="Rango1"/>
  </protectedRanges>
  <mergeCells count="22">
    <mergeCell ref="A1:T1"/>
    <mergeCell ref="B2:T2"/>
    <mergeCell ref="S3:T3"/>
    <mergeCell ref="B7:D7"/>
    <mergeCell ref="E7:E11"/>
    <mergeCell ref="F7:F11"/>
    <mergeCell ref="G7:G11"/>
    <mergeCell ref="B4:T4"/>
    <mergeCell ref="A6:N6"/>
    <mergeCell ref="A7:A11"/>
    <mergeCell ref="I7:N7"/>
    <mergeCell ref="T7:T11"/>
    <mergeCell ref="K10:N10"/>
    <mergeCell ref="O10:S10"/>
    <mergeCell ref="L32:P32"/>
    <mergeCell ref="L33:P33"/>
    <mergeCell ref="A23:J23"/>
    <mergeCell ref="B10:B11"/>
    <mergeCell ref="C10:C11"/>
    <mergeCell ref="D10:D11"/>
    <mergeCell ref="I10:I11"/>
    <mergeCell ref="J10:J11"/>
  </mergeCells>
  <printOptions horizontalCentered="1" verticalCentered="1"/>
  <pageMargins left="0" right="0" top="0" bottom="0" header="0" footer="0"/>
  <pageSetup paperSize="5" scale="30" orientation="portrait" r:id="rId1"/>
  <headerFooter>
    <oddHeader>&amp;L&amp;8&amp;G&amp;C&amp;"-,Negrita"&amp;16&amp;14MATRIZ DE INDICADORES DE RESULTADOS&amp;R&amp;"-,Negrita"&amp;16    MIR 2017</oddHeader>
  </headerFooter>
  <drawing r:id="rId2"/>
  <legacyDrawingHF r:id="rId3"/>
</worksheet>
</file>

<file path=xl/worksheets/sheet35.xml><?xml version="1.0" encoding="utf-8"?>
<worksheet xmlns="http://schemas.openxmlformats.org/spreadsheetml/2006/main" xmlns:r="http://schemas.openxmlformats.org/officeDocument/2006/relationships">
  <sheetPr codeName="Hoja19"/>
  <dimension ref="A1:J38"/>
  <sheetViews>
    <sheetView view="pageBreakPreview" zoomScaleSheetLayoutView="100" workbookViewId="0">
      <selection activeCell="C27" sqref="C27"/>
    </sheetView>
  </sheetViews>
  <sheetFormatPr baseColWidth="10" defaultColWidth="11.28515625" defaultRowHeight="16.5"/>
  <cols>
    <col min="1" max="1" width="4.28515625" style="124" customWidth="1"/>
    <col min="2" max="2" width="41" style="106" customWidth="1"/>
    <col min="3" max="5" width="15.7109375" style="106" customWidth="1"/>
    <col min="6" max="16384" width="11.28515625" style="106"/>
  </cols>
  <sheetData>
    <row r="1" spans="1:7">
      <c r="A1" s="764"/>
      <c r="B1" s="1454" t="s">
        <v>23</v>
      </c>
      <c r="C1" s="1454"/>
      <c r="D1" s="1454"/>
      <c r="E1" s="1454"/>
    </row>
    <row r="2" spans="1:7">
      <c r="A2" s="331"/>
      <c r="B2" s="1389" t="s">
        <v>939</v>
      </c>
      <c r="C2" s="1389"/>
      <c r="D2" s="1389"/>
      <c r="E2" s="1389"/>
    </row>
    <row r="3" spans="1:7">
      <c r="A3" s="765"/>
      <c r="B3" s="1455" t="str">
        <f>'ETCA-I-01'!A3</f>
        <v>TELEVISORA DE HERMOSILLO, S.A. DE C.V.</v>
      </c>
      <c r="C3" s="1455"/>
      <c r="D3" s="1455"/>
      <c r="E3" s="1455"/>
      <c r="G3" s="388"/>
    </row>
    <row r="4" spans="1:7">
      <c r="A4" s="1456" t="str">
        <f>'ETCA-I-03'!A4</f>
        <v>Del 01 de Enero al 31 de Marzo de 2019</v>
      </c>
      <c r="B4" s="1456"/>
      <c r="C4" s="1456"/>
      <c r="D4" s="1456"/>
      <c r="E4" s="1456"/>
    </row>
    <row r="5" spans="1:7">
      <c r="A5" s="794"/>
      <c r="B5" s="1389" t="s">
        <v>940</v>
      </c>
      <c r="C5" s="1389"/>
      <c r="D5" s="766"/>
      <c r="E5" s="331"/>
    </row>
    <row r="6" spans="1:7" ht="6.75" customHeight="1" thickBot="1">
      <c r="A6" s="764"/>
      <c r="B6" s="767"/>
      <c r="C6" s="767"/>
      <c r="D6" s="767"/>
      <c r="E6" s="767"/>
    </row>
    <row r="7" spans="1:7" s="202" customFormat="1">
      <c r="A7" s="1457" t="s">
        <v>257</v>
      </c>
      <c r="B7" s="1458"/>
      <c r="C7" s="1461" t="s">
        <v>941</v>
      </c>
      <c r="D7" s="1461" t="s">
        <v>475</v>
      </c>
      <c r="E7" s="1463" t="s">
        <v>942</v>
      </c>
    </row>
    <row r="8" spans="1:7" s="202" customFormat="1" ht="17.25" thickBot="1">
      <c r="A8" s="1459"/>
      <c r="B8" s="1460"/>
      <c r="C8" s="1462"/>
      <c r="D8" s="1462"/>
      <c r="E8" s="1464"/>
    </row>
    <row r="9" spans="1:7" s="202" customFormat="1" ht="20.25" customHeight="1">
      <c r="A9" s="389" t="s">
        <v>943</v>
      </c>
      <c r="B9" s="338"/>
      <c r="C9" s="348">
        <f>C10+C11</f>
        <v>88528385</v>
      </c>
      <c r="D9" s="348">
        <f>D10+D11</f>
        <v>19502853</v>
      </c>
      <c r="E9" s="395">
        <f>E10+E11</f>
        <v>18367023</v>
      </c>
      <c r="F9" s="423" t="str">
        <f>IF((C9-'ETCA-II-01'!C51)&gt;0.9,"ERROR!!!!! EL MONTO NO COINCIDE CON LO REPORTADO EN EL FORMATO ETCA-II-01 EN EL TOTAL DEVENGADO DEL ANALÍTICO DE INGRESOS","")</f>
        <v/>
      </c>
    </row>
    <row r="10" spans="1:7" s="202" customFormat="1" ht="20.25" customHeight="1">
      <c r="A10" s="337"/>
      <c r="B10" s="391" t="s">
        <v>944</v>
      </c>
      <c r="C10" s="339"/>
      <c r="D10" s="339"/>
      <c r="E10" s="390"/>
    </row>
    <row r="11" spans="1:7" s="202" customFormat="1" ht="20.25" customHeight="1">
      <c r="A11" s="337"/>
      <c r="B11" s="391" t="s">
        <v>945</v>
      </c>
      <c r="C11" s="339">
        <v>88528385</v>
      </c>
      <c r="D11" s="339">
        <v>19502853</v>
      </c>
      <c r="E11" s="390">
        <v>18367023</v>
      </c>
    </row>
    <row r="12" spans="1:7" s="202" customFormat="1" ht="20.25" customHeight="1">
      <c r="A12" s="389" t="s">
        <v>946</v>
      </c>
      <c r="B12" s="391"/>
      <c r="C12" s="348">
        <f>C13+C14</f>
        <v>88528385</v>
      </c>
      <c r="D12" s="348">
        <f>D13+D14</f>
        <v>24570045</v>
      </c>
      <c r="E12" s="395">
        <f>E13+E14</f>
        <v>19395689</v>
      </c>
      <c r="F12" s="423" t="str">
        <f>IF((C12-'ETCA II-04'!B81)&gt;0.9,"ERROR!!!!! EL MONTO NO COINCIDE CON LO REPORTADO EN EL FORMATO ETCA-II-04 EN EL TOTAL DEVENGADO DEL ANALÍTICO DE INGRESOS","")</f>
        <v/>
      </c>
    </row>
    <row r="13" spans="1:7" s="202" customFormat="1" ht="20.25" customHeight="1">
      <c r="A13" s="337"/>
      <c r="B13" s="391" t="s">
        <v>947</v>
      </c>
      <c r="C13" s="339"/>
      <c r="D13" s="339"/>
      <c r="E13" s="390"/>
    </row>
    <row r="14" spans="1:7" s="202" customFormat="1" ht="20.25" customHeight="1">
      <c r="A14" s="337"/>
      <c r="B14" s="391" t="s">
        <v>948</v>
      </c>
      <c r="C14" s="339">
        <v>88528385</v>
      </c>
      <c r="D14" s="339">
        <v>24570045</v>
      </c>
      <c r="E14" s="390">
        <v>19395689</v>
      </c>
    </row>
    <row r="15" spans="1:7" s="202" customFormat="1" ht="20.25" customHeight="1">
      <c r="A15" s="389" t="s">
        <v>949</v>
      </c>
      <c r="B15" s="391"/>
      <c r="C15" s="348">
        <f>C9-C12</f>
        <v>0</v>
      </c>
      <c r="D15" s="348">
        <f>D9-D12</f>
        <v>-5067192</v>
      </c>
      <c r="E15" s="395">
        <f>E9-E12</f>
        <v>-1028666</v>
      </c>
    </row>
    <row r="16" spans="1:7" s="202" customFormat="1" ht="20.25" customHeight="1" thickBot="1">
      <c r="A16" s="337"/>
      <c r="B16" s="338"/>
      <c r="C16" s="339"/>
      <c r="D16" s="339"/>
      <c r="E16" s="341"/>
    </row>
    <row r="17" spans="1:6" s="202" customFormat="1">
      <c r="A17" s="1457" t="s">
        <v>257</v>
      </c>
      <c r="B17" s="1458"/>
      <c r="C17" s="1461" t="s">
        <v>941</v>
      </c>
      <c r="D17" s="1461" t="s">
        <v>475</v>
      </c>
      <c r="E17" s="1465" t="s">
        <v>942</v>
      </c>
    </row>
    <row r="18" spans="1:6" s="202" customFormat="1" ht="12" customHeight="1" thickBot="1">
      <c r="A18" s="1459"/>
      <c r="B18" s="1460"/>
      <c r="C18" s="1462"/>
      <c r="D18" s="1462"/>
      <c r="E18" s="1466"/>
    </row>
    <row r="19" spans="1:6" s="202" customFormat="1" ht="20.25" customHeight="1">
      <c r="A19" s="389" t="s">
        <v>950</v>
      </c>
      <c r="B19" s="338"/>
      <c r="C19" s="348">
        <f>C15</f>
        <v>0</v>
      </c>
      <c r="D19" s="348">
        <f>D15</f>
        <v>-5067192</v>
      </c>
      <c r="E19" s="596">
        <f>E15</f>
        <v>-1028666</v>
      </c>
    </row>
    <row r="20" spans="1:6" s="202" customFormat="1" ht="20.25" customHeight="1">
      <c r="A20" s="389" t="s">
        <v>951</v>
      </c>
      <c r="B20" s="338"/>
      <c r="C20" s="339">
        <v>8000000</v>
      </c>
      <c r="D20" s="339">
        <v>1407268</v>
      </c>
      <c r="E20" s="390">
        <v>1407268</v>
      </c>
      <c r="F20" s="423" t="str">
        <f>IF((D20-'ETCA-I-03'!C48)&gt;0.9,"ERROR!!!!! EL MONTO NO COINCIDE CON LO REPORTADO EN EL FORMATO ETCA-I-03 POR CONCEPTO DE INTERESES, COMISIONES Y GASTOS DE LA DEUDA","")</f>
        <v/>
      </c>
    </row>
    <row r="21" spans="1:6" s="202" customFormat="1" ht="20.25" customHeight="1">
      <c r="A21" s="389" t="s">
        <v>952</v>
      </c>
      <c r="B21" s="338"/>
      <c r="C21" s="348">
        <f>C19-C20</f>
        <v>-8000000</v>
      </c>
      <c r="D21" s="348">
        <f>D19-D20</f>
        <v>-6474460</v>
      </c>
      <c r="E21" s="395">
        <f>E19-E20</f>
        <v>-2435934</v>
      </c>
    </row>
    <row r="22" spans="1:6" s="202" customFormat="1" ht="20.25" customHeight="1" thickBot="1">
      <c r="A22" s="337"/>
      <c r="B22" s="338"/>
      <c r="C22" s="354"/>
      <c r="D22" s="354"/>
      <c r="E22" s="798"/>
    </row>
    <row r="23" spans="1:6" s="202" customFormat="1" ht="28.5" customHeight="1">
      <c r="A23" s="1457" t="s">
        <v>257</v>
      </c>
      <c r="B23" s="1458"/>
      <c r="C23" s="1461" t="s">
        <v>941</v>
      </c>
      <c r="D23" s="392" t="s">
        <v>475</v>
      </c>
      <c r="E23" s="1465" t="s">
        <v>942</v>
      </c>
    </row>
    <row r="24" spans="1:6" s="202" customFormat="1" ht="0.75" customHeight="1" thickBot="1">
      <c r="A24" s="1459"/>
      <c r="B24" s="1460"/>
      <c r="C24" s="1462"/>
      <c r="D24" s="393"/>
      <c r="E24" s="1466"/>
    </row>
    <row r="25" spans="1:6" s="202" customFormat="1" ht="20.25" customHeight="1">
      <c r="A25" s="389" t="s">
        <v>953</v>
      </c>
      <c r="B25" s="338"/>
      <c r="C25" s="339"/>
      <c r="D25" s="339"/>
      <c r="E25" s="341"/>
    </row>
    <row r="26" spans="1:6" s="202" customFormat="1" ht="20.25" customHeight="1">
      <c r="A26" s="389" t="s">
        <v>954</v>
      </c>
      <c r="B26" s="338"/>
      <c r="C26" s="339">
        <v>10000000</v>
      </c>
      <c r="D26" s="339">
        <v>2499996</v>
      </c>
      <c r="E26" s="341">
        <v>2499996</v>
      </c>
    </row>
    <row r="27" spans="1:6" s="202" customFormat="1" ht="20.25" customHeight="1">
      <c r="A27" s="389" t="s">
        <v>955</v>
      </c>
      <c r="B27" s="338"/>
      <c r="C27" s="348">
        <f>C25-C26</f>
        <v>-10000000</v>
      </c>
      <c r="D27" s="348">
        <f>D25-D26</f>
        <v>-2499996</v>
      </c>
      <c r="E27" s="395">
        <f>E25-E26</f>
        <v>-2499996</v>
      </c>
    </row>
    <row r="28" spans="1:6" s="202" customFormat="1" ht="20.25" customHeight="1" thickBot="1">
      <c r="A28" s="795"/>
      <c r="B28" s="796"/>
      <c r="C28" s="797"/>
      <c r="D28" s="797"/>
      <c r="E28" s="394"/>
    </row>
    <row r="29" spans="1:6" s="202" customFormat="1" ht="18" customHeight="1">
      <c r="A29" s="768" t="s">
        <v>84</v>
      </c>
      <c r="B29" s="769"/>
      <c r="C29" s="769"/>
      <c r="D29" s="769"/>
      <c r="E29" s="769"/>
    </row>
    <row r="30" spans="1:6" s="202" customFormat="1" ht="18" customHeight="1">
      <c r="A30" s="511"/>
      <c r="B30" s="511"/>
      <c r="C30" s="511"/>
      <c r="D30" s="511"/>
      <c r="E30" s="511"/>
    </row>
    <row r="31" spans="1:6" s="202" customFormat="1" ht="18" customHeight="1">
      <c r="A31" s="511"/>
      <c r="B31" s="511"/>
      <c r="C31" s="511"/>
      <c r="D31" s="511"/>
      <c r="E31" s="511"/>
    </row>
    <row r="32" spans="1:6" s="202" customFormat="1" ht="18" customHeight="1">
      <c r="A32" s="511"/>
      <c r="B32" s="511"/>
      <c r="C32" s="511"/>
      <c r="D32" s="511"/>
      <c r="E32" s="511"/>
    </row>
    <row r="33" spans="1:10" ht="18" customHeight="1">
      <c r="A33" s="768" t="s">
        <v>255</v>
      </c>
      <c r="B33" s="775" t="s">
        <v>956</v>
      </c>
      <c r="C33" s="769"/>
      <c r="D33" s="769"/>
      <c r="E33" s="769"/>
      <c r="J33" s="347"/>
    </row>
    <row r="34" spans="1:10" ht="49.5" customHeight="1">
      <c r="A34" s="1467" t="s">
        <v>957</v>
      </c>
      <c r="B34" s="1467"/>
      <c r="C34" s="1467"/>
      <c r="D34" s="1467"/>
      <c r="E34" s="1467"/>
    </row>
    <row r="35" spans="1:10">
      <c r="A35" s="765"/>
      <c r="B35" s="769"/>
      <c r="C35" s="769"/>
      <c r="D35" s="769"/>
      <c r="E35" s="769"/>
    </row>
    <row r="36" spans="1:10" ht="75" customHeight="1">
      <c r="A36" s="1467" t="s">
        <v>958</v>
      </c>
      <c r="B36" s="1467"/>
      <c r="C36" s="1467"/>
      <c r="D36" s="1467"/>
      <c r="E36" s="1467"/>
    </row>
    <row r="37" spans="1:10" ht="5.25" customHeight="1">
      <c r="A37" s="765"/>
      <c r="B37" s="769"/>
      <c r="C37" s="769"/>
      <c r="D37" s="769"/>
      <c r="E37" s="769"/>
    </row>
    <row r="38" spans="1:10" ht="13.5" customHeight="1">
      <c r="A38" s="1467" t="s">
        <v>959</v>
      </c>
      <c r="B38" s="1467"/>
      <c r="C38" s="1467"/>
      <c r="D38" s="1467"/>
      <c r="E38" s="1467"/>
    </row>
  </sheetData>
  <sheetProtection sheet="1" scenarios="1" insertHyperlinks="0"/>
  <mergeCells count="19">
    <mergeCell ref="A36:E36"/>
    <mergeCell ref="A38:E38"/>
    <mergeCell ref="A23:B24"/>
    <mergeCell ref="C23:C24"/>
    <mergeCell ref="E23:E24"/>
    <mergeCell ref="A34:E34"/>
    <mergeCell ref="A7:B8"/>
    <mergeCell ref="C7:C8"/>
    <mergeCell ref="E7:E8"/>
    <mergeCell ref="C17:C18"/>
    <mergeCell ref="E17:E18"/>
    <mergeCell ref="A17:B18"/>
    <mergeCell ref="D7:D8"/>
    <mergeCell ref="D17:D18"/>
    <mergeCell ref="B1:E1"/>
    <mergeCell ref="B2:E2"/>
    <mergeCell ref="B3:E3"/>
    <mergeCell ref="B5:C5"/>
    <mergeCell ref="A4:E4"/>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dimension ref="A1:F89"/>
  <sheetViews>
    <sheetView view="pageBreakPreview" topLeftCell="A79" zoomScaleSheetLayoutView="100" workbookViewId="0">
      <selection activeCell="E106" sqref="E106"/>
    </sheetView>
  </sheetViews>
  <sheetFormatPr baseColWidth="10" defaultColWidth="11.42578125" defaultRowHeight="1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c r="A1" s="1156" t="s">
        <v>23</v>
      </c>
      <c r="B1" s="1156"/>
      <c r="C1" s="1156"/>
      <c r="D1" s="1156"/>
      <c r="E1" s="1156"/>
    </row>
    <row r="2" spans="1:6" ht="15.75" customHeight="1">
      <c r="A2" s="1157" t="s">
        <v>960</v>
      </c>
      <c r="B2" s="1157"/>
      <c r="C2" s="1157"/>
      <c r="D2" s="1157"/>
      <c r="E2" s="1157"/>
    </row>
    <row r="3" spans="1:6" ht="16.5" customHeight="1">
      <c r="A3" s="1157" t="str">
        <f>'ETCA-I-01'!A3:G3</f>
        <v>TELEVISORA DE HERMOSILLO, S.A. DE C.V.</v>
      </c>
      <c r="B3" s="1157"/>
      <c r="C3" s="1157"/>
      <c r="D3" s="1157"/>
      <c r="E3" s="1157"/>
    </row>
    <row r="4" spans="1:6" ht="15.75" customHeight="1">
      <c r="A4" s="1201" t="str">
        <f>'ETCA-I-03'!A4:D4</f>
        <v>Del 01 de Enero al 31 de Marzo de 2019</v>
      </c>
      <c r="B4" s="1201"/>
      <c r="C4" s="1201"/>
      <c r="D4" s="1201"/>
      <c r="E4" s="1201"/>
    </row>
    <row r="5" spans="1:6" ht="15.75" customHeight="1">
      <c r="A5" s="1486" t="s">
        <v>87</v>
      </c>
      <c r="B5" s="1486"/>
      <c r="C5" s="1486"/>
      <c r="D5" s="1486"/>
      <c r="E5" s="1486"/>
    </row>
    <row r="6" spans="1:6" ht="15.75" customHeight="1" thickBot="1">
      <c r="A6" s="806"/>
      <c r="B6" s="806"/>
      <c r="C6" s="806"/>
      <c r="D6" s="806"/>
      <c r="E6" s="806"/>
    </row>
    <row r="7" spans="1:6">
      <c r="A7" s="1475" t="s">
        <v>88</v>
      </c>
      <c r="B7" s="1476"/>
      <c r="C7" s="792" t="s">
        <v>961</v>
      </c>
      <c r="D7" s="1382" t="s">
        <v>475</v>
      </c>
      <c r="E7" s="682" t="s">
        <v>962</v>
      </c>
    </row>
    <row r="8" spans="1:6" ht="15.75" thickBot="1">
      <c r="A8" s="1477"/>
      <c r="B8" s="1478"/>
      <c r="C8" s="793" t="s">
        <v>624</v>
      </c>
      <c r="D8" s="1383"/>
      <c r="E8" s="629" t="s">
        <v>627</v>
      </c>
    </row>
    <row r="9" spans="1:6" ht="7.5" customHeight="1">
      <c r="A9" s="807"/>
      <c r="B9" s="630"/>
      <c r="C9" s="630"/>
      <c r="D9" s="630"/>
      <c r="E9" s="630"/>
    </row>
    <row r="10" spans="1:6">
      <c r="A10" s="807"/>
      <c r="B10" s="631" t="s">
        <v>963</v>
      </c>
      <c r="C10" s="756">
        <f>SUM(C11:C13)</f>
        <v>88528385</v>
      </c>
      <c r="D10" s="756">
        <f>SUM(D11:D13)</f>
        <v>19502853</v>
      </c>
      <c r="E10" s="756">
        <f>SUM(E11:E13)</f>
        <v>18367023</v>
      </c>
      <c r="F10" s="518" t="str">
        <f>IF(C10&lt;&gt;'ETCA-IV-01'!C9,"ERROR!!!!! EL MONTO NO COINCIDE CON LO REPORTADO EN EL FORMATO ETCA-IV-01 ","")</f>
        <v/>
      </c>
    </row>
    <row r="11" spans="1:6" ht="14.25" customHeight="1">
      <c r="A11" s="807"/>
      <c r="B11" s="630" t="s">
        <v>964</v>
      </c>
      <c r="C11" s="744">
        <v>88528385</v>
      </c>
      <c r="D11" s="744">
        <v>19502853</v>
      </c>
      <c r="E11" s="744">
        <v>18367023</v>
      </c>
      <c r="F11" s="518" t="str">
        <f>IF(D10&lt;&gt;'ETCA-IV-01'!D9,"ERROR!!!!! EL MONTO NO COINCIDE CON LO REPORTADO EN EL FORMATO ETCA-IV-01 ","")</f>
        <v/>
      </c>
    </row>
    <row r="12" spans="1:6" ht="14.25" customHeight="1">
      <c r="A12" s="807"/>
      <c r="B12" s="630" t="s">
        <v>965</v>
      </c>
      <c r="C12" s="744">
        <v>0</v>
      </c>
      <c r="D12" s="744">
        <v>0</v>
      </c>
      <c r="E12" s="744">
        <v>0</v>
      </c>
      <c r="F12" s="518" t="str">
        <f>IF(E10&lt;&gt;'ETCA-IV-01'!E9,"ERROR!!!!! EL MONTO NO COINCIDE CON LO REPORTADO EN EL FORMATO ETCA-IV-01 ","")</f>
        <v/>
      </c>
    </row>
    <row r="13" spans="1:6" ht="14.25" customHeight="1">
      <c r="A13" s="807"/>
      <c r="B13" s="630" t="s">
        <v>966</v>
      </c>
      <c r="C13" s="744">
        <v>0</v>
      </c>
      <c r="D13" s="744">
        <v>0</v>
      </c>
      <c r="E13" s="744">
        <v>0</v>
      </c>
    </row>
    <row r="14" spans="1:6" ht="3.75" customHeight="1">
      <c r="A14" s="805"/>
      <c r="B14" s="631"/>
      <c r="C14" s="751"/>
      <c r="D14" s="751"/>
      <c r="E14" s="751"/>
    </row>
    <row r="15" spans="1:6">
      <c r="A15" s="805"/>
      <c r="B15" s="631" t="s">
        <v>967</v>
      </c>
      <c r="C15" s="756">
        <f>SUM(C16:C17)</f>
        <v>88528385</v>
      </c>
      <c r="D15" s="756">
        <f>SUM(D16:D17)</f>
        <v>24570045</v>
      </c>
      <c r="E15" s="756">
        <f>SUM(E16:E17)</f>
        <v>19395689</v>
      </c>
      <c r="F15" s="518" t="str">
        <f>IF(C15&lt;&gt;'ETCA-IV-01'!C12,"ERROR!!!!! EL MONTO NO COINCIDE CON LO REPORTADO EN EL FORMATO ETCA-IV-01 ","")</f>
        <v/>
      </c>
    </row>
    <row r="16" spans="1:6" ht="21" customHeight="1">
      <c r="A16" s="807"/>
      <c r="B16" s="630" t="s">
        <v>968</v>
      </c>
      <c r="C16" s="744">
        <v>88528385</v>
      </c>
      <c r="D16" s="744">
        <v>24570045</v>
      </c>
      <c r="E16" s="744">
        <v>19395689</v>
      </c>
      <c r="F16" s="518" t="str">
        <f>IF(D15&lt;&gt;'ETCA-IV-01'!D12,"ERROR!!!!! EL MONTO NO COINCIDE CON LO REPORTADO EN EL FORMATO ETCA-IV-01 ","")</f>
        <v/>
      </c>
    </row>
    <row r="17" spans="1:6" ht="21" customHeight="1">
      <c r="A17" s="807"/>
      <c r="B17" s="630" t="s">
        <v>969</v>
      </c>
      <c r="C17" s="744">
        <v>0</v>
      </c>
      <c r="D17" s="744">
        <v>0</v>
      </c>
      <c r="E17" s="744">
        <v>0</v>
      </c>
      <c r="F17" s="518" t="str">
        <f>IF(E15&lt;&gt;'ETCA-IV-01'!E12,"ERROR!!!!! EL MONTO NO COINCIDE CON LO REPORTADO EN EL FORMATO ETCA-IV-01 ","")</f>
        <v/>
      </c>
    </row>
    <row r="18" spans="1:6" ht="8.25" customHeight="1">
      <c r="A18" s="807"/>
      <c r="B18" s="630"/>
      <c r="C18" s="751"/>
      <c r="D18" s="751"/>
      <c r="E18" s="751"/>
    </row>
    <row r="19" spans="1:6">
      <c r="A19" s="807"/>
      <c r="B19" s="631" t="s">
        <v>970</v>
      </c>
      <c r="C19" s="756">
        <f>SUM(C20:C21)</f>
        <v>0</v>
      </c>
      <c r="D19" s="756">
        <f>SUM(D20:D21)</f>
        <v>0</v>
      </c>
      <c r="E19" s="756">
        <f>SUM(E20:E21)</f>
        <v>0</v>
      </c>
      <c r="F19" s="518" t="s">
        <v>255</v>
      </c>
    </row>
    <row r="20" spans="1:6" ht="19.5" customHeight="1">
      <c r="A20" s="807"/>
      <c r="B20" s="630" t="s">
        <v>971</v>
      </c>
      <c r="C20" s="758"/>
      <c r="D20" s="744">
        <v>0</v>
      </c>
      <c r="E20" s="744">
        <v>0</v>
      </c>
      <c r="F20" s="518" t="s">
        <v>255</v>
      </c>
    </row>
    <row r="21" spans="1:6" ht="19.5" customHeight="1">
      <c r="A21" s="807"/>
      <c r="B21" s="630" t="s">
        <v>972</v>
      </c>
      <c r="C21" s="758"/>
      <c r="D21" s="744">
        <v>0</v>
      </c>
      <c r="E21" s="744">
        <v>0</v>
      </c>
      <c r="F21" s="518" t="s">
        <v>255</v>
      </c>
    </row>
    <row r="22" spans="1:6" ht="6.75" customHeight="1">
      <c r="A22" s="807"/>
      <c r="B22" s="630"/>
      <c r="C22" s="751"/>
      <c r="D22" s="751"/>
      <c r="E22" s="751"/>
      <c r="F22" s="518" t="s">
        <v>255</v>
      </c>
    </row>
    <row r="23" spans="1:6">
      <c r="A23" s="1487"/>
      <c r="B23" s="631" t="s">
        <v>973</v>
      </c>
      <c r="C23" s="756">
        <f>+C10-C15+C19</f>
        <v>0</v>
      </c>
      <c r="D23" s="756">
        <f>+D10-D15+D19</f>
        <v>-5067192</v>
      </c>
      <c r="E23" s="756">
        <f>+E10-E15+E19</f>
        <v>-1028666</v>
      </c>
    </row>
    <row r="24" spans="1:6" ht="6.75" customHeight="1">
      <c r="A24" s="1487"/>
      <c r="B24" s="631"/>
      <c r="C24" s="751" t="s">
        <v>255</v>
      </c>
      <c r="D24" s="751" t="s">
        <v>255</v>
      </c>
      <c r="E24" s="751" t="s">
        <v>255</v>
      </c>
    </row>
    <row r="25" spans="1:6" ht="16.5" customHeight="1">
      <c r="A25" s="1487"/>
      <c r="B25" s="631" t="s">
        <v>974</v>
      </c>
      <c r="C25" s="756">
        <f>+C23-C13</f>
        <v>0</v>
      </c>
      <c r="D25" s="756">
        <f>+D23-D13</f>
        <v>-5067192</v>
      </c>
      <c r="E25" s="756">
        <f>+E23-E13</f>
        <v>-1028666</v>
      </c>
    </row>
    <row r="26" spans="1:6" ht="6" customHeight="1">
      <c r="A26" s="1487"/>
      <c r="B26" s="631"/>
      <c r="C26" s="751" t="s">
        <v>255</v>
      </c>
      <c r="D26" s="751" t="s">
        <v>255</v>
      </c>
      <c r="E26" s="751" t="s">
        <v>255</v>
      </c>
    </row>
    <row r="27" spans="1:6" ht="30" customHeight="1">
      <c r="A27" s="807"/>
      <c r="B27" s="631" t="s">
        <v>975</v>
      </c>
      <c r="C27" s="756">
        <f>+C25-C19</f>
        <v>0</v>
      </c>
      <c r="D27" s="756">
        <f>+D25-D19</f>
        <v>-5067192</v>
      </c>
      <c r="E27" s="756">
        <f>+E25-E19</f>
        <v>-1028666</v>
      </c>
    </row>
    <row r="28" spans="1:6" ht="6" customHeight="1" thickBot="1">
      <c r="A28" s="633"/>
      <c r="B28" s="634"/>
      <c r="C28" s="635"/>
      <c r="D28" s="635"/>
      <c r="E28" s="635"/>
    </row>
    <row r="29" spans="1:6" ht="12" customHeight="1" thickBot="1">
      <c r="A29" s="1488"/>
      <c r="B29" s="1488"/>
      <c r="C29" s="1488"/>
      <c r="D29" s="1488"/>
      <c r="E29" s="1488"/>
    </row>
    <row r="30" spans="1:6" ht="15.75" thickBot="1">
      <c r="A30" s="1489" t="s">
        <v>257</v>
      </c>
      <c r="B30" s="1490"/>
      <c r="C30" s="791" t="s">
        <v>976</v>
      </c>
      <c r="D30" s="791" t="s">
        <v>475</v>
      </c>
      <c r="E30" s="791" t="s">
        <v>724</v>
      </c>
    </row>
    <row r="31" spans="1:6" ht="6" customHeight="1">
      <c r="A31" s="807"/>
      <c r="B31" s="630"/>
      <c r="C31" s="630"/>
      <c r="D31" s="630"/>
      <c r="E31" s="630"/>
    </row>
    <row r="32" spans="1:6" ht="18" customHeight="1">
      <c r="A32" s="1485"/>
      <c r="B32" s="631" t="s">
        <v>977</v>
      </c>
      <c r="C32" s="756">
        <f>SUM(C33:C34)</f>
        <v>8000000</v>
      </c>
      <c r="D32" s="756">
        <f>SUM(D33:D34)</f>
        <v>1407268</v>
      </c>
      <c r="E32" s="756">
        <f>SUM(E33:E34)</f>
        <v>1407268</v>
      </c>
      <c r="F32" s="518" t="str">
        <f>IF(C32&lt;&gt;'ETCA-IV-01'!C20,"ERROR!!!!! EL MONTO NO COINCIDE CON LO REPORTADO EN EL FORMATO ETCA-IV-01 ","")</f>
        <v/>
      </c>
    </row>
    <row r="33" spans="1:6" ht="26.25" customHeight="1">
      <c r="A33" s="1485"/>
      <c r="B33" s="632" t="s">
        <v>978</v>
      </c>
      <c r="C33" s="744">
        <v>8000000</v>
      </c>
      <c r="D33" s="744">
        <v>1407268</v>
      </c>
      <c r="E33" s="744">
        <v>1407268</v>
      </c>
      <c r="F33" s="518" t="str">
        <f>IF(D32&lt;&gt;'ETCA-IV-01'!D20,"ERROR!!!!! EL MONTO NO COINCIDE CON LO REPORTADO EN EL FORMATO ETCA-IV-01 ","")</f>
        <v/>
      </c>
    </row>
    <row r="34" spans="1:6" ht="26.25" customHeight="1">
      <c r="A34" s="1485"/>
      <c r="B34" s="632" t="s">
        <v>979</v>
      </c>
      <c r="C34" s="751">
        <v>0</v>
      </c>
      <c r="D34" s="751">
        <v>0</v>
      </c>
      <c r="E34" s="751">
        <v>0</v>
      </c>
      <c r="F34" s="518" t="str">
        <f>IF(E32&lt;&gt;'ETCA-IV-01'!E20,"ERROR!!!!! EL MONTO NO COINCIDE CON LO REPORTADO EN EL FORMATO ETCA-IV-01 ","")</f>
        <v/>
      </c>
    </row>
    <row r="35" spans="1:6" ht="4.5" customHeight="1">
      <c r="A35" s="805"/>
      <c r="B35" s="631"/>
      <c r="C35" s="744"/>
      <c r="D35" s="744"/>
      <c r="E35" s="744"/>
    </row>
    <row r="36" spans="1:6">
      <c r="A36" s="805"/>
      <c r="B36" s="631" t="s">
        <v>980</v>
      </c>
      <c r="C36" s="756">
        <f>+C27+C32</f>
        <v>8000000</v>
      </c>
      <c r="D36" s="756">
        <f>+D27+D32</f>
        <v>-3659924</v>
      </c>
      <c r="E36" s="756">
        <f>+E27+E32</f>
        <v>378602</v>
      </c>
    </row>
    <row r="37" spans="1:6" ht="6.75" customHeight="1" thickBot="1">
      <c r="A37" s="628"/>
      <c r="B37" s="627"/>
      <c r="C37" s="627"/>
      <c r="D37" s="627"/>
      <c r="E37" s="627"/>
    </row>
    <row r="38" spans="1:6" ht="9" customHeight="1" thickBot="1"/>
    <row r="39" spans="1:6">
      <c r="A39" s="1475" t="s">
        <v>257</v>
      </c>
      <c r="B39" s="1476"/>
      <c r="C39" s="1479" t="s">
        <v>981</v>
      </c>
      <c r="D39" s="1377" t="s">
        <v>475</v>
      </c>
      <c r="E39" s="638" t="s">
        <v>962</v>
      </c>
    </row>
    <row r="40" spans="1:6" ht="15.75" thickBot="1">
      <c r="A40" s="1477"/>
      <c r="B40" s="1478"/>
      <c r="C40" s="1480"/>
      <c r="D40" s="1378"/>
      <c r="E40" s="639" t="s">
        <v>724</v>
      </c>
    </row>
    <row r="41" spans="1:6" ht="5.25" customHeight="1">
      <c r="A41" s="802"/>
      <c r="B41" s="640"/>
      <c r="C41" s="640"/>
      <c r="D41" s="640"/>
      <c r="E41" s="640"/>
    </row>
    <row r="42" spans="1:6">
      <c r="A42" s="801"/>
      <c r="B42" s="804" t="s">
        <v>982</v>
      </c>
      <c r="C42" s="757">
        <f>SUM(C43:C44)</f>
        <v>0</v>
      </c>
      <c r="D42" s="757">
        <f>SUM(D43:D44)</f>
        <v>0</v>
      </c>
      <c r="E42" s="757">
        <f>SUM(E43:E44)</f>
        <v>0</v>
      </c>
      <c r="F42" s="518" t="str">
        <f>IF(C42&lt;&gt;'ETCA-IV-01'!C25,"ERROR!!!!! EL MONTO NO COINCIDE CON LO REPORTADO EN EL FORMATO ETCA-IV-01 ","")</f>
        <v/>
      </c>
    </row>
    <row r="43" spans="1:6">
      <c r="A43" s="1471"/>
      <c r="B43" s="641" t="s">
        <v>983</v>
      </c>
      <c r="C43" s="744">
        <v>0</v>
      </c>
      <c r="D43" s="744">
        <v>0</v>
      </c>
      <c r="E43" s="744">
        <v>0</v>
      </c>
      <c r="F43" s="518" t="str">
        <f>IF(D42&lt;&gt;'ETCA-IV-01'!D25,"ERROR!!!!! EL MONTO NO COINCIDE CON LO REPORTADO EN EL FORMATO ETCA-IV-01 ","")</f>
        <v/>
      </c>
    </row>
    <row r="44" spans="1:6">
      <c r="A44" s="1471"/>
      <c r="B44" s="641" t="s">
        <v>984</v>
      </c>
      <c r="C44" s="744">
        <v>0</v>
      </c>
      <c r="D44" s="744" t="s">
        <v>255</v>
      </c>
      <c r="E44" s="744">
        <v>0</v>
      </c>
      <c r="F44" s="518" t="str">
        <f>IF(E42&lt;&gt;'ETCA-IV-01'!E25,"ERROR!!!!! EL MONTO NO COINCIDE CON LO REPORTADO EN EL FORMATO ETCA-IV-01 ","")</f>
        <v/>
      </c>
    </row>
    <row r="45" spans="1:6">
      <c r="A45" s="1468"/>
      <c r="B45" s="804" t="s">
        <v>985</v>
      </c>
      <c r="C45" s="757">
        <f>SUM(C46:C47)</f>
        <v>10000000</v>
      </c>
      <c r="D45" s="757">
        <f>SUM(D46:D47)</f>
        <v>2499996</v>
      </c>
      <c r="E45" s="757">
        <f>SUM(E46:E47)</f>
        <v>2499996</v>
      </c>
      <c r="F45" s="518" t="str">
        <f>IF(C45&lt;&gt;'ETCA-IV-01'!C26,"ERROR!!!!! EL MONTO NO COINCIDE CON LO REPORTADO EN EL FORMATO ETCA-IV-01 ","")</f>
        <v/>
      </c>
    </row>
    <row r="46" spans="1:6">
      <c r="A46" s="1468"/>
      <c r="B46" s="641" t="s">
        <v>986</v>
      </c>
      <c r="C46" s="744">
        <v>10000000</v>
      </c>
      <c r="D46" s="744">
        <v>2499996</v>
      </c>
      <c r="E46" s="744">
        <v>2499996</v>
      </c>
      <c r="F46" s="518" t="str">
        <f>IF(D45&lt;&gt;'ETCA-IV-01'!D26,"ERROR!!!!! EL MONTO NO COINCIDE CON LO REPORTADO EN EL FORMATO ETCA-IV-01 ","")</f>
        <v/>
      </c>
    </row>
    <row r="47" spans="1:6">
      <c r="A47" s="1468"/>
      <c r="B47" s="641" t="s">
        <v>987</v>
      </c>
      <c r="C47" s="744">
        <v>0</v>
      </c>
      <c r="D47" s="744">
        <v>0</v>
      </c>
      <c r="E47" s="744">
        <v>0</v>
      </c>
      <c r="F47" s="518" t="str">
        <f>IF(E45&lt;&gt;'ETCA-IV-01'!E26,"ERROR!!!!! EL MONTO NO COINCIDE CON LO REPORTADO EN EL FORMATO ETCA-IV-01 ","")</f>
        <v/>
      </c>
    </row>
    <row r="48" spans="1:6" ht="6.75" customHeight="1">
      <c r="A48" s="801"/>
      <c r="B48" s="804"/>
      <c r="C48" s="657"/>
      <c r="D48" s="657"/>
      <c r="E48" s="657"/>
    </row>
    <row r="49" spans="1:5">
      <c r="A49" s="1468"/>
      <c r="B49" s="1481" t="s">
        <v>988</v>
      </c>
      <c r="C49" s="1483">
        <f>+C42-C45</f>
        <v>-10000000</v>
      </c>
      <c r="D49" s="1483">
        <f>+D42-D45</f>
        <v>-2499996</v>
      </c>
      <c r="E49" s="1483">
        <f>+E42-E45</f>
        <v>-2499996</v>
      </c>
    </row>
    <row r="50" spans="1:5" ht="15.75" thickBot="1">
      <c r="A50" s="1469"/>
      <c r="B50" s="1482"/>
      <c r="C50" s="1484"/>
      <c r="D50" s="1484"/>
      <c r="E50" s="1484"/>
    </row>
    <row r="51" spans="1:5">
      <c r="A51" s="645"/>
      <c r="B51" s="645"/>
      <c r="C51" s="645"/>
      <c r="D51" s="645"/>
      <c r="E51" s="645"/>
    </row>
    <row r="52" spans="1:5">
      <c r="A52" s="645"/>
      <c r="B52" s="645"/>
      <c r="C52" s="645"/>
      <c r="D52" s="645"/>
      <c r="E52" s="645"/>
    </row>
    <row r="53" spans="1:5">
      <c r="A53" s="645"/>
      <c r="B53" s="645"/>
      <c r="C53" s="645"/>
      <c r="D53" s="645"/>
      <c r="E53" s="645"/>
    </row>
    <row r="54" spans="1:5" ht="15.75" thickBot="1">
      <c r="A54" s="645"/>
      <c r="B54" s="645"/>
      <c r="C54" s="645"/>
      <c r="D54" s="645"/>
      <c r="E54" s="645"/>
    </row>
    <row r="55" spans="1:5">
      <c r="A55" s="1475" t="s">
        <v>257</v>
      </c>
      <c r="B55" s="1476"/>
      <c r="C55" s="638" t="s">
        <v>961</v>
      </c>
      <c r="D55" s="1377" t="s">
        <v>475</v>
      </c>
      <c r="E55" s="638" t="s">
        <v>962</v>
      </c>
    </row>
    <row r="56" spans="1:5" ht="15.75" thickBot="1">
      <c r="A56" s="1477"/>
      <c r="B56" s="1478"/>
      <c r="C56" s="639" t="s">
        <v>976</v>
      </c>
      <c r="D56" s="1378"/>
      <c r="E56" s="639" t="s">
        <v>724</v>
      </c>
    </row>
    <row r="57" spans="1:5" ht="6" customHeight="1">
      <c r="A57" s="1472"/>
      <c r="B57" s="1473"/>
      <c r="C57" s="640"/>
      <c r="D57" s="640"/>
      <c r="E57" s="640"/>
    </row>
    <row r="58" spans="1:5">
      <c r="A58" s="1471"/>
      <c r="B58" s="1474" t="s">
        <v>989</v>
      </c>
      <c r="C58" s="1470">
        <f>+C11</f>
        <v>88528385</v>
      </c>
      <c r="D58" s="1470">
        <f>+D11</f>
        <v>19502853</v>
      </c>
      <c r="E58" s="1470">
        <f>+E11</f>
        <v>18367023</v>
      </c>
    </row>
    <row r="59" spans="1:5">
      <c r="A59" s="1471"/>
      <c r="B59" s="1474"/>
      <c r="C59" s="1470"/>
      <c r="D59" s="1470"/>
      <c r="E59" s="1470"/>
    </row>
    <row r="60" spans="1:5">
      <c r="A60" s="1471"/>
      <c r="B60" s="642" t="s">
        <v>990</v>
      </c>
      <c r="C60" s="752">
        <f>+C61-C62</f>
        <v>-10000000</v>
      </c>
      <c r="D60" s="752">
        <f>+D61-D62</f>
        <v>-2499996</v>
      </c>
      <c r="E60" s="752">
        <f>+E61-E62</f>
        <v>-2499996</v>
      </c>
    </row>
    <row r="61" spans="1:5">
      <c r="A61" s="1471"/>
      <c r="B61" s="641" t="s">
        <v>983</v>
      </c>
      <c r="C61" s="752">
        <f>+C43</f>
        <v>0</v>
      </c>
      <c r="D61" s="752">
        <f>+D43</f>
        <v>0</v>
      </c>
      <c r="E61" s="752">
        <f>+E43</f>
        <v>0</v>
      </c>
    </row>
    <row r="62" spans="1:5">
      <c r="A62" s="1471"/>
      <c r="B62" s="641" t="s">
        <v>986</v>
      </c>
      <c r="C62" s="752">
        <f>+C46</f>
        <v>10000000</v>
      </c>
      <c r="D62" s="752">
        <f>+D46</f>
        <v>2499996</v>
      </c>
      <c r="E62" s="752">
        <f>+E46</f>
        <v>2499996</v>
      </c>
    </row>
    <row r="63" spans="1:5" ht="5.25" customHeight="1">
      <c r="A63" s="1471"/>
      <c r="B63" s="803"/>
      <c r="C63" s="752"/>
      <c r="D63" s="752"/>
      <c r="E63" s="752"/>
    </row>
    <row r="64" spans="1:5">
      <c r="A64" s="802"/>
      <c r="B64" s="803" t="s">
        <v>968</v>
      </c>
      <c r="C64" s="752">
        <f>+C16</f>
        <v>88528385</v>
      </c>
      <c r="D64" s="752">
        <f>+D16</f>
        <v>24570045</v>
      </c>
      <c r="E64" s="752">
        <f>+E16</f>
        <v>19395689</v>
      </c>
    </row>
    <row r="65" spans="1:5" ht="6.75" customHeight="1">
      <c r="A65" s="802"/>
      <c r="B65" s="803"/>
      <c r="C65" s="752"/>
      <c r="D65" s="752"/>
      <c r="E65" s="752"/>
    </row>
    <row r="66" spans="1:5">
      <c r="A66" s="802"/>
      <c r="B66" s="803" t="s">
        <v>971</v>
      </c>
      <c r="C66" s="753"/>
      <c r="D66" s="759">
        <f>+D20</f>
        <v>0</v>
      </c>
      <c r="E66" s="759">
        <f>+E20</f>
        <v>0</v>
      </c>
    </row>
    <row r="67" spans="1:5">
      <c r="A67" s="802"/>
      <c r="B67" s="803"/>
      <c r="C67" s="752"/>
      <c r="D67" s="752"/>
      <c r="E67" s="752"/>
    </row>
    <row r="68" spans="1:5">
      <c r="A68" s="1468"/>
      <c r="B68" s="631" t="s">
        <v>991</v>
      </c>
      <c r="C68" s="755">
        <f>+C11+C60-C16+C20</f>
        <v>-10000000</v>
      </c>
      <c r="D68" s="755">
        <f>+D11+D60-D16+D20</f>
        <v>-7567188</v>
      </c>
      <c r="E68" s="755">
        <f>+E11+E60-E16+E20</f>
        <v>-3528662</v>
      </c>
    </row>
    <row r="69" spans="1:5">
      <c r="A69" s="1468"/>
      <c r="B69" s="643"/>
      <c r="C69" s="752" t="s">
        <v>255</v>
      </c>
      <c r="D69" s="752" t="s">
        <v>255</v>
      </c>
      <c r="E69" s="752" t="s">
        <v>255</v>
      </c>
    </row>
    <row r="70" spans="1:5" ht="18">
      <c r="A70" s="1468"/>
      <c r="B70" s="631" t="s">
        <v>992</v>
      </c>
      <c r="C70" s="755">
        <f>+C68-C60</f>
        <v>0</v>
      </c>
      <c r="D70" s="755">
        <f>+D68-D60</f>
        <v>-5067192</v>
      </c>
      <c r="E70" s="755">
        <f>+E68-E60</f>
        <v>-1028666</v>
      </c>
    </row>
    <row r="71" spans="1:5" ht="15.75" thickBot="1">
      <c r="A71" s="1469"/>
      <c r="B71" s="644"/>
      <c r="C71" s="658" t="s">
        <v>255</v>
      </c>
      <c r="D71" s="659" t="s">
        <v>255</v>
      </c>
      <c r="E71" s="658" t="s">
        <v>255</v>
      </c>
    </row>
    <row r="72" spans="1:5" ht="5.25" customHeight="1" thickBot="1"/>
    <row r="73" spans="1:5">
      <c r="A73" s="1475" t="s">
        <v>257</v>
      </c>
      <c r="B73" s="1476"/>
      <c r="C73" s="1479" t="s">
        <v>981</v>
      </c>
      <c r="D73" s="1377" t="s">
        <v>475</v>
      </c>
      <c r="E73" s="638" t="s">
        <v>962</v>
      </c>
    </row>
    <row r="74" spans="1:5" ht="15.75" thickBot="1">
      <c r="A74" s="1477"/>
      <c r="B74" s="1478"/>
      <c r="C74" s="1480"/>
      <c r="D74" s="1378"/>
      <c r="E74" s="639" t="s">
        <v>724</v>
      </c>
    </row>
    <row r="75" spans="1:5">
      <c r="A75" s="1472"/>
      <c r="B75" s="1473"/>
      <c r="C75" s="640"/>
      <c r="D75" s="640"/>
      <c r="E75" s="640"/>
    </row>
    <row r="76" spans="1:5">
      <c r="A76" s="1471"/>
      <c r="B76" s="1474" t="s">
        <v>965</v>
      </c>
      <c r="C76" s="1470">
        <f>+C12</f>
        <v>0</v>
      </c>
      <c r="D76" s="1470">
        <f>+D12</f>
        <v>0</v>
      </c>
      <c r="E76" s="1470">
        <f>+E12</f>
        <v>0</v>
      </c>
    </row>
    <row r="77" spans="1:5">
      <c r="A77" s="1471"/>
      <c r="B77" s="1474"/>
      <c r="C77" s="1470"/>
      <c r="D77" s="1470"/>
      <c r="E77" s="1470"/>
    </row>
    <row r="78" spans="1:5" ht="18">
      <c r="A78" s="1471"/>
      <c r="B78" s="642" t="s">
        <v>993</v>
      </c>
      <c r="C78" s="752">
        <f>+C79-C80</f>
        <v>0</v>
      </c>
      <c r="D78" s="752">
        <f>+D79-D80</f>
        <v>0</v>
      </c>
      <c r="E78" s="752">
        <f>+E79-E80</f>
        <v>0</v>
      </c>
    </row>
    <row r="79" spans="1:5">
      <c r="A79" s="1471"/>
      <c r="B79" s="641" t="s">
        <v>984</v>
      </c>
      <c r="C79" s="752">
        <f>+C44</f>
        <v>0</v>
      </c>
      <c r="D79" s="752">
        <v>0</v>
      </c>
      <c r="E79" s="752">
        <v>0</v>
      </c>
    </row>
    <row r="80" spans="1:5">
      <c r="A80" s="1471"/>
      <c r="B80" s="641" t="s">
        <v>987</v>
      </c>
      <c r="C80" s="752">
        <f>+C47</f>
        <v>0</v>
      </c>
      <c r="D80" s="752">
        <v>0</v>
      </c>
      <c r="E80" s="752">
        <v>0</v>
      </c>
    </row>
    <row r="81" spans="1:5">
      <c r="A81" s="1471"/>
      <c r="B81" s="803"/>
      <c r="C81" s="752"/>
      <c r="D81" s="752"/>
      <c r="E81" s="752"/>
    </row>
    <row r="82" spans="1:5">
      <c r="A82" s="802"/>
      <c r="B82" s="803" t="s">
        <v>994</v>
      </c>
      <c r="C82" s="752">
        <f>+C17</f>
        <v>0</v>
      </c>
      <c r="D82" s="752">
        <f>+D17</f>
        <v>0</v>
      </c>
      <c r="E82" s="752">
        <f>+E17</f>
        <v>0</v>
      </c>
    </row>
    <row r="83" spans="1:5">
      <c r="A83" s="802"/>
      <c r="B83" s="803"/>
      <c r="C83" s="752" t="s">
        <v>255</v>
      </c>
      <c r="D83" s="752" t="s">
        <v>255</v>
      </c>
      <c r="E83" s="752" t="s">
        <v>255</v>
      </c>
    </row>
    <row r="84" spans="1:5">
      <c r="A84" s="802"/>
      <c r="B84" s="803" t="s">
        <v>972</v>
      </c>
      <c r="C84" s="753"/>
      <c r="D84" s="759">
        <f>+D21</f>
        <v>0</v>
      </c>
      <c r="E84" s="759">
        <f>+E21</f>
        <v>0</v>
      </c>
    </row>
    <row r="85" spans="1:5">
      <c r="A85" s="802"/>
      <c r="B85" s="803"/>
      <c r="C85" s="752"/>
      <c r="D85" s="752"/>
      <c r="E85" s="752"/>
    </row>
    <row r="86" spans="1:5">
      <c r="A86" s="1468"/>
      <c r="B86" s="631" t="s">
        <v>995</v>
      </c>
      <c r="C86" s="754">
        <f>+C76+C78-C82+C84</f>
        <v>0</v>
      </c>
      <c r="D86" s="754">
        <f>+D76+D78-D82+D84</f>
        <v>0</v>
      </c>
      <c r="E86" s="754">
        <f>+E76+E78-E82+E84</f>
        <v>0</v>
      </c>
    </row>
    <row r="87" spans="1:5">
      <c r="A87" s="1468"/>
      <c r="B87" s="643"/>
      <c r="C87" s="755"/>
      <c r="D87" s="755"/>
      <c r="E87" s="755"/>
    </row>
    <row r="88" spans="1:5" ht="18">
      <c r="A88" s="1468"/>
      <c r="B88" s="631" t="s">
        <v>996</v>
      </c>
      <c r="C88" s="756">
        <f>+C86-C78</f>
        <v>0</v>
      </c>
      <c r="D88" s="756">
        <f>+D86-D78</f>
        <v>0</v>
      </c>
      <c r="E88" s="756">
        <f>+E86-E78</f>
        <v>0</v>
      </c>
    </row>
    <row r="89" spans="1:5" ht="15.75" thickBot="1">
      <c r="A89" s="1469"/>
      <c r="B89" s="644"/>
      <c r="C89" s="644"/>
      <c r="D89" s="644"/>
      <c r="E89" s="644"/>
    </row>
  </sheetData>
  <sheetProtection sheet="1" scenarios="1" formatColumns="0" formatRows="0" insertHyperlinks="0"/>
  <mergeCells count="42">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 ref="A49:A50"/>
    <mergeCell ref="B49:B50"/>
    <mergeCell ref="C49:C50"/>
    <mergeCell ref="D49:D50"/>
    <mergeCell ref="E49:E50"/>
    <mergeCell ref="A55:B56"/>
    <mergeCell ref="D55:D56"/>
    <mergeCell ref="A57:B57"/>
    <mergeCell ref="A58:A59"/>
    <mergeCell ref="B58:B59"/>
    <mergeCell ref="C58:C59"/>
    <mergeCell ref="D58:D59"/>
    <mergeCell ref="A68:A71"/>
    <mergeCell ref="E58:E59"/>
    <mergeCell ref="A60:A63"/>
    <mergeCell ref="A86:A89"/>
    <mergeCell ref="E76:E77"/>
    <mergeCell ref="A78:A81"/>
    <mergeCell ref="A75:B75"/>
    <mergeCell ref="A76:A77"/>
    <mergeCell ref="B76:B77"/>
    <mergeCell ref="C76:C77"/>
    <mergeCell ref="D76:D77"/>
    <mergeCell ref="A73:B74"/>
    <mergeCell ref="C73:C74"/>
    <mergeCell ref="D73:D74"/>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2" max="4" man="1"/>
  </rowBreaks>
  <drawing r:id="rId2"/>
</worksheet>
</file>

<file path=xl/worksheets/sheet37.xml><?xml version="1.0" encoding="utf-8"?>
<worksheet xmlns="http://schemas.openxmlformats.org/spreadsheetml/2006/main" xmlns:r="http://schemas.openxmlformats.org/officeDocument/2006/relationships">
  <sheetPr codeName="Hoja22"/>
  <dimension ref="A1:D31"/>
  <sheetViews>
    <sheetView view="pageBreakPreview" zoomScale="90" zoomScaleSheetLayoutView="90" workbookViewId="0">
      <selection activeCell="A3" sqref="A3:D3"/>
    </sheetView>
  </sheetViews>
  <sheetFormatPr baseColWidth="10" defaultColWidth="11.28515625" defaultRowHeight="16.5"/>
  <cols>
    <col min="1" max="1" width="2.85546875" style="7" customWidth="1"/>
    <col min="2" max="2" width="40.28515625" style="3" customWidth="1"/>
    <col min="3" max="3" width="31.7109375" style="3" customWidth="1"/>
    <col min="4" max="4" width="23" style="3" customWidth="1"/>
    <col min="5" max="16384" width="11.28515625" style="3"/>
  </cols>
  <sheetData>
    <row r="1" spans="1:4">
      <c r="A1" s="1495" t="s">
        <v>23</v>
      </c>
      <c r="B1" s="1495"/>
      <c r="C1" s="1495"/>
      <c r="D1" s="1495"/>
    </row>
    <row r="2" spans="1:4">
      <c r="A2" s="1496" t="s">
        <v>20</v>
      </c>
      <c r="B2" s="1496"/>
      <c r="C2" s="1496"/>
      <c r="D2" s="1496"/>
    </row>
    <row r="3" spans="1:4">
      <c r="A3" s="1495" t="str">
        <f>'ETCA-I-01'!A3:G3</f>
        <v>TELEVISORA DE HERMOSILLO, S.A. DE C.V.</v>
      </c>
      <c r="B3" s="1495"/>
      <c r="C3" s="1495"/>
      <c r="D3" s="1495"/>
    </row>
    <row r="4" spans="1:4">
      <c r="A4" s="1496" t="str">
        <f>'ETCA-I-03'!A4:D4</f>
        <v>Del 01 de Enero al 31 de Marzo de 2019</v>
      </c>
      <c r="B4" s="1496"/>
      <c r="C4" s="1496"/>
      <c r="D4" s="1496"/>
    </row>
    <row r="5" spans="1:4">
      <c r="A5" s="39"/>
      <c r="B5" s="1496" t="s">
        <v>997</v>
      </c>
      <c r="C5" s="1496"/>
      <c r="D5" s="48"/>
    </row>
    <row r="6" spans="1:4" ht="6.75" customHeight="1" thickBot="1"/>
    <row r="7" spans="1:4" s="33" customFormat="1" ht="30" customHeight="1">
      <c r="A7" s="1499" t="s">
        <v>998</v>
      </c>
      <c r="B7" s="1500"/>
      <c r="C7" s="1497" t="s">
        <v>999</v>
      </c>
      <c r="D7" s="1498"/>
    </row>
    <row r="8" spans="1:4" s="33" customFormat="1" ht="32.25" customHeight="1" thickBot="1">
      <c r="A8" s="1501"/>
      <c r="B8" s="1502"/>
      <c r="C8" s="40" t="s">
        <v>1000</v>
      </c>
      <c r="D8" s="41" t="s">
        <v>1001</v>
      </c>
    </row>
    <row r="9" spans="1:4" s="33" customFormat="1" ht="31.5" customHeight="1">
      <c r="A9" s="36">
        <v>1</v>
      </c>
      <c r="B9" s="45" t="s">
        <v>1072</v>
      </c>
      <c r="C9" s="37" t="s">
        <v>1073</v>
      </c>
      <c r="D9" s="38" t="s">
        <v>1077</v>
      </c>
    </row>
    <row r="10" spans="1:4" s="33" customFormat="1" ht="31.5" customHeight="1">
      <c r="A10" s="36">
        <v>2</v>
      </c>
      <c r="B10" s="45" t="s">
        <v>1072</v>
      </c>
      <c r="C10" s="37" t="s">
        <v>1074</v>
      </c>
      <c r="D10" s="38">
        <v>454409949</v>
      </c>
    </row>
    <row r="11" spans="1:4" s="33" customFormat="1" ht="31.5" customHeight="1">
      <c r="A11" s="36">
        <v>3</v>
      </c>
      <c r="B11" s="45" t="s">
        <v>1072</v>
      </c>
      <c r="C11" s="37" t="s">
        <v>1075</v>
      </c>
      <c r="D11" s="38" t="s">
        <v>1078</v>
      </c>
    </row>
    <row r="12" spans="1:4" s="33" customFormat="1" ht="31.5" customHeight="1">
      <c r="A12" s="36">
        <v>4</v>
      </c>
      <c r="B12" s="45" t="s">
        <v>1072</v>
      </c>
      <c r="C12" s="37" t="s">
        <v>1075</v>
      </c>
      <c r="D12" s="38" t="s">
        <v>1079</v>
      </c>
    </row>
    <row r="13" spans="1:4" s="33" customFormat="1" ht="31.5" customHeight="1">
      <c r="A13" s="36">
        <v>5</v>
      </c>
      <c r="B13" s="45" t="s">
        <v>1072</v>
      </c>
      <c r="C13" s="37" t="s">
        <v>1075</v>
      </c>
      <c r="D13" s="38">
        <v>51500593097</v>
      </c>
    </row>
    <row r="14" spans="1:4" s="33" customFormat="1" ht="31.5" customHeight="1">
      <c r="A14" s="36">
        <v>6</v>
      </c>
      <c r="B14" s="45" t="s">
        <v>1072</v>
      </c>
      <c r="C14" s="37" t="s">
        <v>1076</v>
      </c>
      <c r="D14" s="38">
        <v>300158640</v>
      </c>
    </row>
    <row r="15" spans="1:4" s="33" customFormat="1" ht="31.5" customHeight="1">
      <c r="A15" s="36">
        <v>7</v>
      </c>
      <c r="B15" s="45"/>
      <c r="C15" s="37"/>
      <c r="D15" s="38"/>
    </row>
    <row r="16" spans="1:4" s="33" customFormat="1" ht="31.5" customHeight="1">
      <c r="A16" s="36">
        <v>8</v>
      </c>
      <c r="B16" s="45"/>
      <c r="C16" s="37"/>
      <c r="D16" s="38"/>
    </row>
    <row r="17" spans="1:4" s="33" customFormat="1" ht="31.5" customHeight="1">
      <c r="A17" s="36">
        <v>9</v>
      </c>
      <c r="B17" s="45"/>
      <c r="C17" s="37"/>
      <c r="D17" s="38"/>
    </row>
    <row r="18" spans="1:4" s="33" customFormat="1" ht="31.5" customHeight="1">
      <c r="A18" s="36"/>
      <c r="B18" s="45"/>
      <c r="C18" s="37"/>
      <c r="D18" s="38"/>
    </row>
    <row r="19" spans="1:4" s="33" customFormat="1" ht="31.5" customHeight="1">
      <c r="A19" s="36"/>
      <c r="B19" s="45"/>
      <c r="C19" s="37"/>
      <c r="D19" s="38"/>
    </row>
    <row r="20" spans="1:4" s="33" customFormat="1" ht="31.5" customHeight="1">
      <c r="A20" s="36"/>
      <c r="B20" s="45"/>
      <c r="C20" s="37"/>
      <c r="D20" s="38"/>
    </row>
    <row r="21" spans="1:4" s="33" customFormat="1" ht="31.5" customHeight="1">
      <c r="A21" s="36"/>
      <c r="B21" s="45"/>
      <c r="C21" s="37"/>
      <c r="D21" s="38"/>
    </row>
    <row r="22" spans="1:4" s="33" customFormat="1" ht="31.5" customHeight="1">
      <c r="A22" s="36"/>
      <c r="B22" s="45"/>
      <c r="C22" s="37"/>
      <c r="D22" s="38"/>
    </row>
    <row r="23" spans="1:4" s="33" customFormat="1" ht="31.5" customHeight="1">
      <c r="A23" s="36"/>
      <c r="B23" s="45"/>
      <c r="C23" s="37"/>
      <c r="D23" s="38"/>
    </row>
    <row r="24" spans="1:4" s="33" customFormat="1" ht="31.5" customHeight="1">
      <c r="A24" s="36">
        <v>10</v>
      </c>
      <c r="B24" s="45"/>
      <c r="C24" s="37"/>
      <c r="D24" s="38"/>
    </row>
    <row r="25" spans="1:4" s="33" customFormat="1" ht="31.5" customHeight="1">
      <c r="A25" s="1491"/>
      <c r="B25" s="1492"/>
      <c r="C25" s="1493"/>
      <c r="D25" s="1494"/>
    </row>
    <row r="26" spans="1:4">
      <c r="A26" s="445" t="s">
        <v>84</v>
      </c>
      <c r="B26" s="46"/>
    </row>
    <row r="27" spans="1:4">
      <c r="A27" s="445"/>
      <c r="B27" s="46"/>
    </row>
    <row r="28" spans="1:4">
      <c r="A28" s="445"/>
      <c r="B28" s="46"/>
    </row>
    <row r="29" spans="1:4">
      <c r="A29" s="445"/>
      <c r="B29" s="46"/>
    </row>
    <row r="30" spans="1:4">
      <c r="A30" s="3"/>
    </row>
    <row r="31" spans="1:4" ht="18.75">
      <c r="B31" s="396" t="s">
        <v>1002</v>
      </c>
    </row>
  </sheetData>
  <mergeCells count="8">
    <mergeCell ref="A25:D25"/>
    <mergeCell ref="A1:D1"/>
    <mergeCell ref="A3:D3"/>
    <mergeCell ref="A4:D4"/>
    <mergeCell ref="C7:D7"/>
    <mergeCell ref="A2:D2"/>
    <mergeCell ref="A7:B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dimension ref="A1:G19"/>
  <sheetViews>
    <sheetView tabSelected="1" view="pageBreakPreview" zoomScaleSheetLayoutView="100" workbookViewId="0">
      <selection activeCell="B14" sqref="B14:F14"/>
    </sheetView>
  </sheetViews>
  <sheetFormatPr baseColWidth="10" defaultRowHeight="13.5"/>
  <cols>
    <col min="1" max="1" width="5.7109375" style="990" customWidth="1"/>
    <col min="2" max="2" width="25" style="990" customWidth="1"/>
    <col min="3" max="3" width="10.7109375" style="914" customWidth="1"/>
    <col min="4" max="4" width="15.140625" style="914" customWidth="1"/>
    <col min="5" max="5" width="12.28515625" style="914" customWidth="1"/>
    <col min="6" max="6" width="59.28515625" style="1007" customWidth="1"/>
    <col min="7" max="7" width="26.7109375" style="990" customWidth="1"/>
    <col min="8" max="16384" width="11.42578125" style="990"/>
  </cols>
  <sheetData>
    <row r="1" spans="1:7" ht="18" customHeight="1">
      <c r="A1" s="1503" t="s">
        <v>1246</v>
      </c>
      <c r="B1" s="1504"/>
      <c r="C1" s="1504"/>
      <c r="D1" s="1504"/>
      <c r="E1" s="1504"/>
      <c r="F1" s="1505"/>
    </row>
    <row r="2" spans="1:7" ht="13.5" customHeight="1">
      <c r="A2" s="991"/>
      <c r="B2" s="992"/>
      <c r="C2" s="993" t="s">
        <v>1263</v>
      </c>
      <c r="D2" s="993"/>
      <c r="E2" s="993"/>
      <c r="F2" s="994" t="s">
        <v>1247</v>
      </c>
    </row>
    <row r="3" spans="1:7" ht="14.25" customHeight="1">
      <c r="A3" s="1506" t="s">
        <v>1321</v>
      </c>
      <c r="B3" s="1507"/>
      <c r="C3" s="1507"/>
      <c r="D3" s="1507"/>
      <c r="E3" s="1507"/>
      <c r="F3" s="1508"/>
    </row>
    <row r="4" spans="1:7" s="998" customFormat="1" ht="38.25">
      <c r="A4" s="995" t="s">
        <v>1248</v>
      </c>
      <c r="B4" s="995" t="s">
        <v>1249</v>
      </c>
      <c r="C4" s="913" t="s">
        <v>1250</v>
      </c>
      <c r="D4" s="996" t="s">
        <v>1322</v>
      </c>
      <c r="E4" s="913" t="s">
        <v>1251</v>
      </c>
      <c r="F4" s="997" t="s">
        <v>1252</v>
      </c>
    </row>
    <row r="5" spans="1:7" s="998" customFormat="1" ht="22.5" customHeight="1">
      <c r="A5" s="1139">
        <v>24801</v>
      </c>
      <c r="B5" s="1140" t="s">
        <v>1121</v>
      </c>
      <c r="C5" s="1141">
        <v>470396.3</v>
      </c>
      <c r="D5" s="1141">
        <v>446396.3</v>
      </c>
      <c r="E5" s="1142">
        <f>+D5-C5</f>
        <v>-24000</v>
      </c>
      <c r="F5" s="1511" t="s">
        <v>1344</v>
      </c>
      <c r="G5" s="999"/>
    </row>
    <row r="6" spans="1:7" ht="22.5" customHeight="1">
      <c r="A6" s="1139">
        <v>27101</v>
      </c>
      <c r="B6" s="1140" t="s">
        <v>1133</v>
      </c>
      <c r="C6" s="1141">
        <v>33170.97</v>
      </c>
      <c r="D6" s="1141">
        <v>57170.97</v>
      </c>
      <c r="E6" s="1143">
        <f t="shared" ref="E6:E12" si="0">+D6-C6</f>
        <v>24000</v>
      </c>
      <c r="F6" s="1512"/>
    </row>
    <row r="7" spans="1:7" ht="22.5" customHeight="1">
      <c r="A7" s="1144">
        <v>31601</v>
      </c>
      <c r="B7" s="1145" t="s">
        <v>1335</v>
      </c>
      <c r="C7" s="1146">
        <v>400000</v>
      </c>
      <c r="D7" s="1146">
        <v>596639.34</v>
      </c>
      <c r="E7" s="1143">
        <f t="shared" si="0"/>
        <v>196639.33999999997</v>
      </c>
      <c r="F7" s="1511" t="s">
        <v>1342</v>
      </c>
    </row>
    <row r="8" spans="1:7" ht="22.5" customHeight="1">
      <c r="A8" s="1144">
        <v>33101</v>
      </c>
      <c r="B8" s="1145" t="s">
        <v>1336</v>
      </c>
      <c r="C8" s="1146">
        <v>2424957.2200000002</v>
      </c>
      <c r="D8" s="1146">
        <v>2145752.66</v>
      </c>
      <c r="E8" s="1147">
        <f t="shared" si="0"/>
        <v>-279204.56000000006</v>
      </c>
      <c r="F8" s="1513"/>
    </row>
    <row r="9" spans="1:7" ht="22.5" customHeight="1">
      <c r="A9" s="1144">
        <v>35801</v>
      </c>
      <c r="B9" s="1145" t="s">
        <v>1340</v>
      </c>
      <c r="C9" s="1146">
        <v>397434.68</v>
      </c>
      <c r="D9" s="1146">
        <v>480000</v>
      </c>
      <c r="E9" s="1147">
        <f t="shared" ref="E9" si="1">+D9-C9</f>
        <v>82565.320000000007</v>
      </c>
      <c r="F9" s="1512"/>
    </row>
    <row r="10" spans="1:7" ht="22.5" customHeight="1">
      <c r="A10" s="1144">
        <v>33401</v>
      </c>
      <c r="B10" s="1145" t="s">
        <v>1337</v>
      </c>
      <c r="C10" s="1146">
        <v>62627.68</v>
      </c>
      <c r="D10" s="1146">
        <v>85533.78</v>
      </c>
      <c r="E10" s="1147">
        <f t="shared" si="0"/>
        <v>22906.1</v>
      </c>
      <c r="F10" s="1511" t="s">
        <v>1345</v>
      </c>
    </row>
    <row r="11" spans="1:7" ht="22.5" customHeight="1">
      <c r="A11" s="1144">
        <v>35101</v>
      </c>
      <c r="B11" s="1145" t="s">
        <v>1338</v>
      </c>
      <c r="C11" s="1146">
        <v>105758.04</v>
      </c>
      <c r="D11" s="1146">
        <v>104651.94</v>
      </c>
      <c r="E11" s="1147">
        <f t="shared" si="0"/>
        <v>-1106.0999999999913</v>
      </c>
      <c r="F11" s="1513"/>
    </row>
    <row r="12" spans="1:7" ht="22.5" customHeight="1">
      <c r="A12" s="1144">
        <v>35201</v>
      </c>
      <c r="B12" s="1145" t="s">
        <v>1339</v>
      </c>
      <c r="C12" s="1146">
        <v>104167.08</v>
      </c>
      <c r="D12" s="1146">
        <v>82367.08</v>
      </c>
      <c r="E12" s="1147">
        <f t="shared" si="0"/>
        <v>-21800</v>
      </c>
      <c r="F12" s="1512"/>
    </row>
    <row r="13" spans="1:7">
      <c r="A13" s="1000"/>
      <c r="B13" s="1000"/>
      <c r="C13" s="1001">
        <f>SUM(C5:C12)</f>
        <v>3998511.9700000007</v>
      </c>
      <c r="D13" s="1001">
        <f>SUM(D5:D12)</f>
        <v>3998512.07</v>
      </c>
      <c r="E13" s="1001">
        <f>SUM(E5:E12)</f>
        <v>9.9999999925785232E-2</v>
      </c>
      <c r="F13" s="1002"/>
    </row>
    <row r="14" spans="1:7" ht="66" customHeight="1">
      <c r="A14" s="1000" t="s">
        <v>1253</v>
      </c>
      <c r="B14" s="1510" t="s">
        <v>1341</v>
      </c>
      <c r="C14" s="1510"/>
      <c r="D14" s="1510"/>
      <c r="E14" s="1510"/>
      <c r="F14" s="1510"/>
    </row>
    <row r="17" spans="2:6">
      <c r="B17" s="1003"/>
      <c r="C17" s="1004"/>
      <c r="D17" s="1004"/>
      <c r="F17" s="1005"/>
    </row>
    <row r="18" spans="2:6">
      <c r="B18" s="1509" t="s">
        <v>1254</v>
      </c>
      <c r="C18" s="1509"/>
      <c r="D18" s="1509"/>
      <c r="F18" s="1006" t="s">
        <v>1255</v>
      </c>
    </row>
    <row r="19" spans="2:6">
      <c r="B19" s="1509" t="s">
        <v>1256</v>
      </c>
      <c r="C19" s="1509"/>
      <c r="D19" s="1509"/>
      <c r="F19" s="1006" t="s">
        <v>1257</v>
      </c>
    </row>
  </sheetData>
  <mergeCells count="8">
    <mergeCell ref="A1:F1"/>
    <mergeCell ref="A3:F3"/>
    <mergeCell ref="B19:D19"/>
    <mergeCell ref="B14:F14"/>
    <mergeCell ref="B18:D18"/>
    <mergeCell ref="F5:F6"/>
    <mergeCell ref="F10:F12"/>
    <mergeCell ref="F7:F9"/>
  </mergeCells>
  <printOptions horizontalCentered="1"/>
  <pageMargins left="0" right="0" top="0.74803149606299213" bottom="0.74803149606299213"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sheetPr codeName="Hoja2">
    <pageSetUpPr fitToPage="1"/>
  </sheetPr>
  <dimension ref="A1:G73"/>
  <sheetViews>
    <sheetView view="pageBreakPreview" zoomScale="110" zoomScaleSheetLayoutView="110" workbookViewId="0">
      <selection activeCell="C66" sqref="C66"/>
    </sheetView>
  </sheetViews>
  <sheetFormatPr baseColWidth="10" defaultColWidth="11.28515625" defaultRowHeight="16.5"/>
  <cols>
    <col min="1" max="1" width="1.7109375" style="108" customWidth="1"/>
    <col min="2" max="2" width="101.7109375" style="108" bestFit="1" customWidth="1"/>
    <col min="3" max="3" width="18.28515625" style="108" customWidth="1"/>
    <col min="4" max="4" width="18" style="439" customWidth="1"/>
    <col min="5" max="5" width="59.28515625" style="107" customWidth="1"/>
    <col min="6" max="6" width="22.7109375" style="107" customWidth="1"/>
    <col min="7" max="16384" width="11.28515625" style="107"/>
  </cols>
  <sheetData>
    <row r="1" spans="1:7" s="106" customFormat="1" ht="20.25">
      <c r="A1" s="1156" t="s">
        <v>23</v>
      </c>
      <c r="B1" s="1156"/>
      <c r="C1" s="1156"/>
      <c r="D1" s="1156"/>
      <c r="E1" s="427"/>
      <c r="G1" s="52"/>
    </row>
    <row r="2" spans="1:7" ht="15.75">
      <c r="A2" s="1157" t="s">
        <v>1</v>
      </c>
      <c r="B2" s="1157"/>
      <c r="C2" s="1157"/>
      <c r="D2" s="1157"/>
    </row>
    <row r="3" spans="1:7" ht="15.75">
      <c r="A3" s="1165" t="str">
        <f>'ETCA-I-01'!A3</f>
        <v>TELEVISORA DE HERMOSILLO, S.A. DE C.V.</v>
      </c>
      <c r="B3" s="1165"/>
      <c r="C3" s="1165"/>
      <c r="D3" s="1165"/>
    </row>
    <row r="4" spans="1:7">
      <c r="A4" s="1158" t="s">
        <v>1320</v>
      </c>
      <c r="B4" s="1158"/>
      <c r="C4" s="1158"/>
      <c r="D4" s="1158"/>
    </row>
    <row r="5" spans="1:7" s="108" customFormat="1" ht="17.25" thickBot="1">
      <c r="A5" s="1166" t="s">
        <v>200</v>
      </c>
      <c r="B5" s="1166"/>
      <c r="C5" s="52"/>
      <c r="D5" s="435"/>
    </row>
    <row r="6" spans="1:7" ht="27.75" customHeight="1" thickBot="1">
      <c r="A6" s="1163"/>
      <c r="B6" s="1164"/>
      <c r="C6" s="843">
        <v>2019</v>
      </c>
      <c r="D6" s="843">
        <v>2018</v>
      </c>
    </row>
    <row r="7" spans="1:7" ht="17.25" thickTop="1">
      <c r="A7" s="109" t="s">
        <v>201</v>
      </c>
      <c r="B7" s="110"/>
      <c r="C7" s="111"/>
      <c r="D7" s="593"/>
    </row>
    <row r="8" spans="1:7">
      <c r="A8" s="112" t="s">
        <v>202</v>
      </c>
      <c r="B8" s="113"/>
      <c r="C8" s="539">
        <f>SUM(C9:C16)</f>
        <v>15370426</v>
      </c>
      <c r="D8" s="540">
        <f>SUM(D9:D16)</f>
        <v>18588343</v>
      </c>
    </row>
    <row r="9" spans="1:7">
      <c r="A9" s="114"/>
      <c r="B9" s="115" t="s">
        <v>203</v>
      </c>
      <c r="C9" s="541">
        <v>0</v>
      </c>
      <c r="D9" s="542">
        <v>0</v>
      </c>
    </row>
    <row r="10" spans="1:7">
      <c r="A10" s="114"/>
      <c r="B10" s="115" t="s">
        <v>204</v>
      </c>
      <c r="C10" s="541">
        <v>0</v>
      </c>
      <c r="D10" s="542">
        <v>0</v>
      </c>
    </row>
    <row r="11" spans="1:7">
      <c r="A11" s="114"/>
      <c r="B11" s="115" t="s">
        <v>205</v>
      </c>
      <c r="C11" s="541">
        <v>0</v>
      </c>
      <c r="D11" s="542">
        <v>0</v>
      </c>
    </row>
    <row r="12" spans="1:7">
      <c r="A12" s="114"/>
      <c r="B12" s="115" t="s">
        <v>206</v>
      </c>
      <c r="C12" s="541">
        <v>0</v>
      </c>
      <c r="D12" s="542">
        <v>0</v>
      </c>
    </row>
    <row r="13" spans="1:7">
      <c r="A13" s="114"/>
      <c r="B13" s="115" t="s">
        <v>271</v>
      </c>
      <c r="C13" s="541">
        <v>0</v>
      </c>
      <c r="D13" s="542">
        <v>0</v>
      </c>
    </row>
    <row r="14" spans="1:7">
      <c r="A14" s="114"/>
      <c r="B14" s="115" t="s">
        <v>207</v>
      </c>
      <c r="C14" s="541">
        <v>0</v>
      </c>
      <c r="D14" s="542">
        <v>0</v>
      </c>
    </row>
    <row r="15" spans="1:7">
      <c r="A15" s="114"/>
      <c r="B15" s="115" t="s">
        <v>208</v>
      </c>
      <c r="C15" s="541">
        <v>15370426</v>
      </c>
      <c r="D15" s="542">
        <v>18588343</v>
      </c>
    </row>
    <row r="16" spans="1:7">
      <c r="A16" s="114"/>
      <c r="B16" s="115" t="s">
        <v>209</v>
      </c>
      <c r="C16" s="541">
        <v>0</v>
      </c>
      <c r="D16" s="542">
        <v>0</v>
      </c>
    </row>
    <row r="17" spans="1:4">
      <c r="A17" s="112" t="s">
        <v>210</v>
      </c>
      <c r="B17" s="113"/>
      <c r="C17" s="539">
        <f>SUM(C18:C19)</f>
        <v>4132426</v>
      </c>
      <c r="D17" s="540">
        <f>SUM(D18:D19)</f>
        <v>4391652</v>
      </c>
    </row>
    <row r="18" spans="1:4">
      <c r="A18" s="114"/>
      <c r="B18" s="115" t="s">
        <v>211</v>
      </c>
      <c r="C18" s="541">
        <v>0</v>
      </c>
      <c r="D18" s="542">
        <v>0</v>
      </c>
    </row>
    <row r="19" spans="1:4">
      <c r="A19" s="114"/>
      <c r="B19" s="115" t="s">
        <v>212</v>
      </c>
      <c r="C19" s="541">
        <v>4132426</v>
      </c>
      <c r="D19" s="542">
        <v>4391652</v>
      </c>
    </row>
    <row r="20" spans="1:4">
      <c r="A20" s="112" t="s">
        <v>213</v>
      </c>
      <c r="B20" s="113"/>
      <c r="C20" s="539">
        <f>SUM(C21:C25)</f>
        <v>148981</v>
      </c>
      <c r="D20" s="540">
        <f>SUM(D21:D25)</f>
        <v>0</v>
      </c>
    </row>
    <row r="21" spans="1:4">
      <c r="A21" s="114"/>
      <c r="B21" s="115" t="s">
        <v>214</v>
      </c>
      <c r="C21" s="541">
        <v>5958</v>
      </c>
      <c r="D21" s="542">
        <v>0</v>
      </c>
    </row>
    <row r="22" spans="1:4">
      <c r="A22" s="114"/>
      <c r="B22" s="115" t="s">
        <v>215</v>
      </c>
      <c r="C22" s="541">
        <v>0</v>
      </c>
      <c r="D22" s="542">
        <v>0</v>
      </c>
    </row>
    <row r="23" spans="1:4">
      <c r="A23" s="114"/>
      <c r="B23" s="115" t="s">
        <v>216</v>
      </c>
      <c r="C23" s="541">
        <v>0</v>
      </c>
      <c r="D23" s="542">
        <v>0</v>
      </c>
    </row>
    <row r="24" spans="1:4">
      <c r="A24" s="114"/>
      <c r="B24" s="115" t="s">
        <v>217</v>
      </c>
      <c r="C24" s="541">
        <v>0</v>
      </c>
      <c r="D24" s="542">
        <v>0</v>
      </c>
    </row>
    <row r="25" spans="1:4">
      <c r="A25" s="114"/>
      <c r="B25" s="115" t="s">
        <v>218</v>
      </c>
      <c r="C25" s="541">
        <v>143023</v>
      </c>
      <c r="D25" s="542">
        <v>0</v>
      </c>
    </row>
    <row r="26" spans="1:4">
      <c r="A26" s="114"/>
      <c r="B26" s="111"/>
      <c r="C26" s="541">
        <v>0</v>
      </c>
      <c r="D26" s="542">
        <v>0</v>
      </c>
    </row>
    <row r="27" spans="1:4">
      <c r="A27" s="116" t="s">
        <v>219</v>
      </c>
      <c r="B27" s="117"/>
      <c r="C27" s="543">
        <f>C20+C17+C8+1</f>
        <v>19651834</v>
      </c>
      <c r="D27" s="544">
        <f>D20+D17+D8+1</f>
        <v>22979996</v>
      </c>
    </row>
    <row r="28" spans="1:4">
      <c r="A28" s="114"/>
      <c r="B28" s="111"/>
      <c r="C28" s="541">
        <v>0</v>
      </c>
      <c r="D28" s="542">
        <v>0</v>
      </c>
    </row>
    <row r="29" spans="1:4">
      <c r="A29" s="109" t="s">
        <v>220</v>
      </c>
      <c r="B29" s="110"/>
      <c r="C29" s="541">
        <v>0</v>
      </c>
      <c r="D29" s="542">
        <v>0</v>
      </c>
    </row>
    <row r="30" spans="1:4">
      <c r="A30" s="112" t="s">
        <v>221</v>
      </c>
      <c r="B30" s="113"/>
      <c r="C30" s="539">
        <f>SUM(C31:C33)</f>
        <v>20662781</v>
      </c>
      <c r="D30" s="540">
        <f>SUM(D31:D33)</f>
        <v>21525762</v>
      </c>
    </row>
    <row r="31" spans="1:4">
      <c r="A31" s="114"/>
      <c r="B31" s="115" t="s">
        <v>222</v>
      </c>
      <c r="C31" s="1015">
        <v>17045092</v>
      </c>
      <c r="D31" s="542">
        <v>17047046</v>
      </c>
    </row>
    <row r="32" spans="1:4">
      <c r="A32" s="114"/>
      <c r="B32" s="115" t="s">
        <v>223</v>
      </c>
      <c r="C32" s="952">
        <v>245782</v>
      </c>
      <c r="D32" s="1016">
        <v>371657</v>
      </c>
    </row>
    <row r="33" spans="1:4">
      <c r="A33" s="114"/>
      <c r="B33" s="115" t="s">
        <v>224</v>
      </c>
      <c r="C33" s="541">
        <v>3371907</v>
      </c>
      <c r="D33" s="542">
        <v>4107059</v>
      </c>
    </row>
    <row r="34" spans="1:4">
      <c r="A34" s="112" t="s">
        <v>460</v>
      </c>
      <c r="B34" s="113"/>
      <c r="C34" s="539">
        <f>SUM(C35:C43)</f>
        <v>0</v>
      </c>
      <c r="D34" s="540">
        <f>SUM(D35:D43)</f>
        <v>0</v>
      </c>
    </row>
    <row r="35" spans="1:4">
      <c r="A35" s="114"/>
      <c r="B35" s="115" t="s">
        <v>225</v>
      </c>
      <c r="C35" s="541">
        <v>0</v>
      </c>
      <c r="D35" s="542">
        <v>0</v>
      </c>
    </row>
    <row r="36" spans="1:4">
      <c r="A36" s="114"/>
      <c r="B36" s="115" t="s">
        <v>226</v>
      </c>
      <c r="C36" s="541">
        <v>0</v>
      </c>
      <c r="D36" s="542">
        <v>0</v>
      </c>
    </row>
    <row r="37" spans="1:4">
      <c r="A37" s="114"/>
      <c r="B37" s="115" t="s">
        <v>227</v>
      </c>
      <c r="C37" s="541">
        <v>0</v>
      </c>
      <c r="D37" s="542">
        <v>0</v>
      </c>
    </row>
    <row r="38" spans="1:4">
      <c r="A38" s="114"/>
      <c r="B38" s="115" t="s">
        <v>228</v>
      </c>
      <c r="C38" s="541">
        <v>0</v>
      </c>
      <c r="D38" s="542">
        <v>0</v>
      </c>
    </row>
    <row r="39" spans="1:4">
      <c r="A39" s="114"/>
      <c r="B39" s="115" t="s">
        <v>229</v>
      </c>
      <c r="C39" s="541">
        <v>0</v>
      </c>
      <c r="D39" s="542">
        <v>0</v>
      </c>
    </row>
    <row r="40" spans="1:4">
      <c r="A40" s="114"/>
      <c r="B40" s="115" t="s">
        <v>230</v>
      </c>
      <c r="C40" s="541">
        <v>0</v>
      </c>
      <c r="D40" s="542">
        <v>0</v>
      </c>
    </row>
    <row r="41" spans="1:4">
      <c r="A41" s="114"/>
      <c r="B41" s="115" t="s">
        <v>231</v>
      </c>
      <c r="C41" s="541">
        <v>0</v>
      </c>
      <c r="D41" s="542">
        <v>0</v>
      </c>
    </row>
    <row r="42" spans="1:4">
      <c r="A42" s="114"/>
      <c r="B42" s="115" t="s">
        <v>232</v>
      </c>
      <c r="C42" s="541">
        <v>0</v>
      </c>
      <c r="D42" s="542">
        <v>0</v>
      </c>
    </row>
    <row r="43" spans="1:4">
      <c r="A43" s="114"/>
      <c r="B43" s="115" t="s">
        <v>233</v>
      </c>
      <c r="C43" s="541">
        <v>0</v>
      </c>
      <c r="D43" s="542">
        <v>0</v>
      </c>
    </row>
    <row r="44" spans="1:4">
      <c r="A44" s="112" t="s">
        <v>234</v>
      </c>
      <c r="B44" s="113"/>
      <c r="C44" s="539">
        <f>SUM(C45:C47)</f>
        <v>0</v>
      </c>
      <c r="D44" s="540">
        <f>SUM(D45:D47)</f>
        <v>0</v>
      </c>
    </row>
    <row r="45" spans="1:4">
      <c r="A45" s="114"/>
      <c r="B45" s="115" t="s">
        <v>235</v>
      </c>
      <c r="C45" s="541">
        <v>0</v>
      </c>
      <c r="D45" s="542">
        <v>0</v>
      </c>
    </row>
    <row r="46" spans="1:4">
      <c r="A46" s="114"/>
      <c r="B46" s="115" t="s">
        <v>70</v>
      </c>
      <c r="C46" s="541">
        <v>0</v>
      </c>
      <c r="D46" s="542">
        <v>0</v>
      </c>
    </row>
    <row r="47" spans="1:4">
      <c r="A47" s="114"/>
      <c r="B47" s="115" t="s">
        <v>236</v>
      </c>
      <c r="C47" s="541">
        <v>0</v>
      </c>
      <c r="D47" s="542">
        <v>0</v>
      </c>
    </row>
    <row r="48" spans="1:4">
      <c r="A48" s="112" t="s">
        <v>237</v>
      </c>
      <c r="B48" s="113"/>
      <c r="C48" s="539">
        <f>SUM(C49:C53)</f>
        <v>1407268</v>
      </c>
      <c r="D48" s="540">
        <f>SUM(D49:D53)</f>
        <v>1630738</v>
      </c>
    </row>
    <row r="49" spans="1:4">
      <c r="A49" s="114"/>
      <c r="B49" s="115" t="s">
        <v>238</v>
      </c>
      <c r="C49" s="541">
        <v>1407268</v>
      </c>
      <c r="D49" s="542">
        <v>1630738</v>
      </c>
    </row>
    <row r="50" spans="1:4">
      <c r="A50" s="114"/>
      <c r="B50" s="115" t="s">
        <v>239</v>
      </c>
      <c r="C50" s="541">
        <v>0</v>
      </c>
      <c r="D50" s="542">
        <v>0</v>
      </c>
    </row>
    <row r="51" spans="1:4">
      <c r="A51" s="114"/>
      <c r="B51" s="115" t="s">
        <v>240</v>
      </c>
      <c r="C51" s="541">
        <v>0</v>
      </c>
      <c r="D51" s="542">
        <v>0</v>
      </c>
    </row>
    <row r="52" spans="1:4">
      <c r="A52" s="114"/>
      <c r="B52" s="115" t="s">
        <v>241</v>
      </c>
      <c r="C52" s="541">
        <v>0</v>
      </c>
      <c r="D52" s="542">
        <v>0</v>
      </c>
    </row>
    <row r="53" spans="1:4">
      <c r="A53" s="114"/>
      <c r="B53" s="115" t="s">
        <v>242</v>
      </c>
      <c r="C53" s="541">
        <v>0</v>
      </c>
      <c r="D53" s="542">
        <v>0</v>
      </c>
    </row>
    <row r="54" spans="1:4">
      <c r="A54" s="112" t="s">
        <v>243</v>
      </c>
      <c r="B54" s="113"/>
      <c r="C54" s="543">
        <f>SUM(C55:C60)</f>
        <v>3663603</v>
      </c>
      <c r="D54" s="544">
        <f>SUM(D55:D60)</f>
        <v>3731464</v>
      </c>
    </row>
    <row r="55" spans="1:4">
      <c r="A55" s="114"/>
      <c r="B55" s="115" t="s">
        <v>244</v>
      </c>
      <c r="C55" s="541">
        <v>3342202</v>
      </c>
      <c r="D55" s="542">
        <v>3385409</v>
      </c>
    </row>
    <row r="56" spans="1:4">
      <c r="A56" s="114"/>
      <c r="B56" s="115" t="s">
        <v>245</v>
      </c>
      <c r="C56" s="541">
        <v>0</v>
      </c>
      <c r="D56" s="542">
        <v>0</v>
      </c>
    </row>
    <row r="57" spans="1:4">
      <c r="A57" s="114"/>
      <c r="B57" s="115" t="s">
        <v>246</v>
      </c>
      <c r="C57" s="541">
        <v>0</v>
      </c>
      <c r="D57" s="542">
        <v>0</v>
      </c>
    </row>
    <row r="58" spans="1:4">
      <c r="A58" s="114"/>
      <c r="B58" s="115" t="s">
        <v>247</v>
      </c>
      <c r="C58" s="541">
        <v>0</v>
      </c>
      <c r="D58" s="542">
        <v>0</v>
      </c>
    </row>
    <row r="59" spans="1:4">
      <c r="A59" s="114"/>
      <c r="B59" s="115" t="s">
        <v>248</v>
      </c>
      <c r="C59" s="541">
        <v>0</v>
      </c>
      <c r="D59" s="542">
        <v>0</v>
      </c>
    </row>
    <row r="60" spans="1:4">
      <c r="A60" s="114"/>
      <c r="B60" s="115" t="s">
        <v>249</v>
      </c>
      <c r="C60" s="541">
        <v>321401</v>
      </c>
      <c r="D60" s="542">
        <v>346055</v>
      </c>
    </row>
    <row r="61" spans="1:4">
      <c r="A61" s="112" t="s">
        <v>250</v>
      </c>
      <c r="B61" s="113"/>
      <c r="C61" s="543">
        <f>C62</f>
        <v>0</v>
      </c>
      <c r="D61" s="544">
        <f>D62</f>
        <v>0</v>
      </c>
    </row>
    <row r="62" spans="1:4">
      <c r="A62" s="114"/>
      <c r="B62" s="115" t="s">
        <v>251</v>
      </c>
      <c r="C62" s="541">
        <v>0</v>
      </c>
      <c r="D62" s="542">
        <v>0</v>
      </c>
    </row>
    <row r="63" spans="1:4">
      <c r="A63" s="114"/>
      <c r="B63" s="118"/>
      <c r="C63" s="541"/>
      <c r="D63" s="542"/>
    </row>
    <row r="64" spans="1:4">
      <c r="A64" s="112" t="s">
        <v>252</v>
      </c>
      <c r="B64" s="113"/>
      <c r="C64" s="543">
        <f>C61+C54+C48+C34+C30+C44</f>
        <v>25733652</v>
      </c>
      <c r="D64" s="544">
        <f>D61+D54+D48+D34+D30+D44</f>
        <v>26887964</v>
      </c>
    </row>
    <row r="65" spans="1:5">
      <c r="A65" s="114"/>
      <c r="B65" s="118"/>
      <c r="C65" s="541"/>
      <c r="D65" s="542"/>
    </row>
    <row r="66" spans="1:5" ht="20.25">
      <c r="A66" s="112" t="s">
        <v>253</v>
      </c>
      <c r="B66" s="113"/>
      <c r="C66" s="543">
        <f>C27-C64</f>
        <v>-6081818</v>
      </c>
      <c r="D66" s="544">
        <f>D27-D64</f>
        <v>-3907968</v>
      </c>
      <c r="E66" s="440" t="str">
        <f>IF((C66-'ETCA-I-01'!F41)&gt;0.9,"ERROR!!!, NO COINCIDEN LOS MONTOS CON LO REPORTADO EN EL FORMATO ETCA-I-01 EN EL EJERCICIO 2017","")</f>
        <v/>
      </c>
    </row>
    <row r="67" spans="1:5" ht="21" thickBot="1">
      <c r="A67" s="119"/>
      <c r="B67" s="120"/>
      <c r="C67" s="120"/>
      <c r="D67" s="436"/>
      <c r="E67" s="440"/>
    </row>
    <row r="68" spans="1:5" s="429" customFormat="1" ht="16.5" customHeight="1">
      <c r="A68" s="118"/>
      <c r="B68" s="497" t="s">
        <v>254</v>
      </c>
      <c r="C68" s="118"/>
      <c r="D68" s="498"/>
    </row>
    <row r="69" spans="1:5" s="429" customFormat="1" ht="16.5" customHeight="1">
      <c r="A69" s="118"/>
      <c r="B69" s="118"/>
      <c r="C69" s="118" t="s">
        <v>255</v>
      </c>
      <c r="D69" s="498"/>
    </row>
    <row r="70" spans="1:5" s="429" customFormat="1" ht="16.5" customHeight="1">
      <c r="A70" s="118"/>
      <c r="B70" s="118" t="s">
        <v>255</v>
      </c>
      <c r="C70" s="118" t="s">
        <v>255</v>
      </c>
      <c r="D70" s="498"/>
    </row>
    <row r="71" spans="1:5" s="429" customFormat="1" ht="16.5" customHeight="1">
      <c r="A71" s="118"/>
      <c r="B71" s="118"/>
      <c r="C71" s="118"/>
      <c r="D71" s="498"/>
    </row>
    <row r="72" spans="1:5" s="429" customFormat="1" ht="16.5" customHeight="1">
      <c r="A72" s="428"/>
      <c r="B72" s="51" t="s">
        <v>255</v>
      </c>
      <c r="C72" s="428"/>
      <c r="D72" s="437"/>
    </row>
    <row r="73" spans="1:5">
      <c r="C73" s="100"/>
      <c r="D73" s="438" t="s">
        <v>85</v>
      </c>
    </row>
  </sheetData>
  <sheetProtection formatColumns="0" formatRows="0" insertHyperlinks="0"/>
  <mergeCells count="6">
    <mergeCell ref="A6:B6"/>
    <mergeCell ref="A3:D3"/>
    <mergeCell ref="A2:D2"/>
    <mergeCell ref="A4:D4"/>
    <mergeCell ref="A1:D1"/>
    <mergeCell ref="A5:B5"/>
  </mergeCells>
  <printOptions horizontalCentered="1"/>
  <pageMargins left="0.47244094488188981" right="0.19685039370078741" top="0.39370078740157483" bottom="0.19685039370078741" header="0.31496062992125984" footer="0.19685039370078741"/>
  <pageSetup scale="60" orientation="portrait" r:id="rId1"/>
  <drawing r:id="rId2"/>
</worksheet>
</file>

<file path=xl/worksheets/sheet5.xml><?xml version="1.0" encoding="utf-8"?>
<worksheet xmlns="http://schemas.openxmlformats.org/spreadsheetml/2006/main" xmlns:r="http://schemas.openxmlformats.org/officeDocument/2006/relationships">
  <dimension ref="A1:G41"/>
  <sheetViews>
    <sheetView view="pageBreakPreview" topLeftCell="A4" zoomScale="120" zoomScaleSheetLayoutView="120" workbookViewId="0">
      <selection activeCell="A19" sqref="A19"/>
    </sheetView>
  </sheetViews>
  <sheetFormatPr baseColWidth="10" defaultRowHeight="1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c r="A1" s="1167" t="str">
        <f>'ETCA-I-01'!$A$3:$G$3</f>
        <v>TELEVISORA DE HERMOSILLO, S.A. DE C.V.</v>
      </c>
      <c r="B1" s="1168"/>
      <c r="C1" s="1168"/>
      <c r="D1" s="1168"/>
      <c r="E1" s="1168"/>
      <c r="F1" s="1169"/>
    </row>
    <row r="2" spans="1:6">
      <c r="A2" s="1170" t="s">
        <v>256</v>
      </c>
      <c r="B2" s="1171"/>
      <c r="C2" s="1171"/>
      <c r="D2" s="1171"/>
      <c r="E2" s="1171"/>
      <c r="F2" s="1172"/>
    </row>
    <row r="3" spans="1:6" ht="15.75" thickBot="1">
      <c r="A3" s="1173" t="str">
        <f>'ETCA-I-03'!A4:D4</f>
        <v>Del 01 de Enero al 31 de Marzo de 2019</v>
      </c>
      <c r="B3" s="1174"/>
      <c r="C3" s="1174"/>
      <c r="D3" s="1174"/>
      <c r="E3" s="1174"/>
      <c r="F3" s="1175"/>
    </row>
    <row r="4" spans="1:6" ht="64.5" thickBot="1">
      <c r="A4" s="854" t="s">
        <v>257</v>
      </c>
      <c r="B4" s="855" t="s">
        <v>258</v>
      </c>
      <c r="C4" s="855" t="s">
        <v>1062</v>
      </c>
      <c r="D4" s="855" t="s">
        <v>259</v>
      </c>
      <c r="E4" s="855" t="s">
        <v>1063</v>
      </c>
      <c r="F4" s="856" t="s">
        <v>260</v>
      </c>
    </row>
    <row r="5" spans="1:6">
      <c r="A5" s="857"/>
      <c r="B5" s="858"/>
      <c r="C5" s="858"/>
      <c r="D5" s="858"/>
      <c r="E5" s="859"/>
      <c r="F5" s="859"/>
    </row>
    <row r="6" spans="1:6" ht="22.5">
      <c r="A6" s="860" t="s">
        <v>1323</v>
      </c>
      <c r="B6" s="861">
        <f>B7+B8+B9</f>
        <v>90494826</v>
      </c>
      <c r="C6" s="862" t="s">
        <v>255</v>
      </c>
      <c r="D6" s="862"/>
      <c r="E6" s="863"/>
      <c r="F6" s="864">
        <f>SUM(B6:E6)</f>
        <v>90494826</v>
      </c>
    </row>
    <row r="7" spans="1:6">
      <c r="A7" s="865" t="s">
        <v>70</v>
      </c>
      <c r="B7" s="866">
        <v>90494826</v>
      </c>
      <c r="C7" s="867"/>
      <c r="D7" s="867"/>
      <c r="E7" s="868"/>
      <c r="F7" s="864">
        <f t="shared" ref="F7:F40" si="0">SUM(B7:E7)</f>
        <v>90494826</v>
      </c>
    </row>
    <row r="8" spans="1:6">
      <c r="A8" s="865" t="s">
        <v>71</v>
      </c>
      <c r="B8" s="866">
        <v>0</v>
      </c>
      <c r="C8" s="867"/>
      <c r="D8" s="867"/>
      <c r="E8" s="868"/>
      <c r="F8" s="864">
        <f t="shared" si="0"/>
        <v>0</v>
      </c>
    </row>
    <row r="9" spans="1:6">
      <c r="A9" s="865" t="s">
        <v>72</v>
      </c>
      <c r="B9" s="866">
        <v>0</v>
      </c>
      <c r="C9" s="867"/>
      <c r="D9" s="867"/>
      <c r="E9" s="868"/>
      <c r="F9" s="864">
        <f t="shared" si="0"/>
        <v>0</v>
      </c>
    </row>
    <row r="10" spans="1:6">
      <c r="A10" s="860"/>
      <c r="B10" s="869"/>
      <c r="C10" s="869"/>
      <c r="D10" s="869"/>
      <c r="E10" s="870"/>
      <c r="F10" s="870"/>
    </row>
    <row r="11" spans="1:6" ht="22.5">
      <c r="A11" s="860" t="s">
        <v>1324</v>
      </c>
      <c r="B11" s="871"/>
      <c r="C11" s="861">
        <f>C13+C14+C15+C16</f>
        <v>-55602130</v>
      </c>
      <c r="D11" s="861">
        <f>D12</f>
        <v>-19126312</v>
      </c>
      <c r="E11" s="872"/>
      <c r="F11" s="864">
        <f t="shared" si="0"/>
        <v>-74728442</v>
      </c>
    </row>
    <row r="12" spans="1:6">
      <c r="A12" s="865" t="s">
        <v>253</v>
      </c>
      <c r="B12" s="873"/>
      <c r="C12" s="873"/>
      <c r="D12" s="866">
        <v>-19126312</v>
      </c>
      <c r="E12" s="874"/>
      <c r="F12" s="864">
        <f t="shared" si="0"/>
        <v>-19126312</v>
      </c>
    </row>
    <row r="13" spans="1:6">
      <c r="A13" s="865" t="s">
        <v>75</v>
      </c>
      <c r="B13" s="873"/>
      <c r="C13" s="866">
        <v>-82426461</v>
      </c>
      <c r="D13" s="873"/>
      <c r="E13" s="874"/>
      <c r="F13" s="864">
        <f t="shared" si="0"/>
        <v>-82426461</v>
      </c>
    </row>
    <row r="14" spans="1:6">
      <c r="A14" s="865" t="s">
        <v>76</v>
      </c>
      <c r="B14" s="873"/>
      <c r="C14" s="866">
        <v>28299319</v>
      </c>
      <c r="D14" s="873"/>
      <c r="E14" s="874"/>
      <c r="F14" s="864">
        <f t="shared" si="0"/>
        <v>28299319</v>
      </c>
    </row>
    <row r="15" spans="1:6">
      <c r="A15" s="865" t="s">
        <v>77</v>
      </c>
      <c r="B15" s="873"/>
      <c r="C15" s="866">
        <v>0</v>
      </c>
      <c r="D15" s="873"/>
      <c r="E15" s="874"/>
      <c r="F15" s="864">
        <f t="shared" si="0"/>
        <v>0</v>
      </c>
    </row>
    <row r="16" spans="1:6">
      <c r="A16" s="865" t="s">
        <v>78</v>
      </c>
      <c r="B16" s="873"/>
      <c r="C16" s="866">
        <v>-1474988</v>
      </c>
      <c r="D16" s="873"/>
      <c r="E16" s="874"/>
      <c r="F16" s="864">
        <f t="shared" si="0"/>
        <v>-1474988</v>
      </c>
    </row>
    <row r="17" spans="1:7">
      <c r="A17" s="860"/>
      <c r="B17" s="869"/>
      <c r="C17" s="869"/>
      <c r="D17" s="869"/>
      <c r="E17" s="870"/>
      <c r="F17" s="870"/>
    </row>
    <row r="18" spans="1:7" ht="38.25" customHeight="1">
      <c r="A18" s="860" t="s">
        <v>1343</v>
      </c>
      <c r="B18" s="873"/>
      <c r="C18" s="873"/>
      <c r="D18" s="873"/>
      <c r="E18" s="864">
        <f>E19+E20</f>
        <v>5076300</v>
      </c>
      <c r="F18" s="864">
        <f t="shared" si="0"/>
        <v>5076300</v>
      </c>
    </row>
    <row r="19" spans="1:7">
      <c r="A19" s="865" t="s">
        <v>80</v>
      </c>
      <c r="B19" s="873"/>
      <c r="C19" s="873"/>
      <c r="D19" s="873"/>
      <c r="E19" s="875"/>
      <c r="F19" s="864">
        <f t="shared" si="0"/>
        <v>0</v>
      </c>
    </row>
    <row r="20" spans="1:7">
      <c r="A20" s="865" t="s">
        <v>81</v>
      </c>
      <c r="B20" s="873"/>
      <c r="C20" s="873"/>
      <c r="D20" s="873"/>
      <c r="E20" s="875">
        <v>5076300</v>
      </c>
      <c r="F20" s="864">
        <f t="shared" si="0"/>
        <v>5076300</v>
      </c>
    </row>
    <row r="21" spans="1:7">
      <c r="A21" s="865"/>
      <c r="B21" s="876"/>
      <c r="C21" s="876"/>
      <c r="D21" s="876"/>
      <c r="E21" s="877"/>
      <c r="F21" s="877"/>
    </row>
    <row r="22" spans="1:7" ht="28.5" customHeight="1">
      <c r="A22" s="885" t="s">
        <v>1064</v>
      </c>
      <c r="B22" s="861">
        <f>B6</f>
        <v>90494826</v>
      </c>
      <c r="C22" s="861">
        <f>C11</f>
        <v>-55602130</v>
      </c>
      <c r="D22" s="861">
        <f>D11</f>
        <v>-19126312</v>
      </c>
      <c r="E22" s="864">
        <f>E18</f>
        <v>5076300</v>
      </c>
      <c r="F22" s="864">
        <f t="shared" si="0"/>
        <v>20842684</v>
      </c>
      <c r="G22" t="str">
        <f>IF((F22-'ETCA-I-01'!G50)&gt;0.99,"ERROR: DEBERÁ SER IGUAL QUE TOTAL HACIENDA PÚBLICA/PATRIMONIO DEL FORMATO ETCA-I-01","")</f>
        <v/>
      </c>
    </row>
    <row r="23" spans="1:7">
      <c r="A23" s="860"/>
      <c r="B23" s="869"/>
      <c r="C23" s="869"/>
      <c r="D23" s="869"/>
      <c r="E23" s="870"/>
      <c r="F23" s="870"/>
    </row>
    <row r="24" spans="1:7" ht="22.5">
      <c r="A24" s="860" t="s">
        <v>1325</v>
      </c>
      <c r="B24" s="861">
        <f>B25+B26+B27</f>
        <v>0</v>
      </c>
      <c r="C24" s="871"/>
      <c r="D24" s="871"/>
      <c r="E24" s="872"/>
      <c r="F24" s="864">
        <f t="shared" si="0"/>
        <v>0</v>
      </c>
    </row>
    <row r="25" spans="1:7">
      <c r="A25" s="865" t="s">
        <v>70</v>
      </c>
      <c r="B25" s="866">
        <v>0</v>
      </c>
      <c r="C25" s="873"/>
      <c r="D25" s="873"/>
      <c r="E25" s="874"/>
      <c r="F25" s="864">
        <f t="shared" si="0"/>
        <v>0</v>
      </c>
    </row>
    <row r="26" spans="1:7">
      <c r="A26" s="865" t="s">
        <v>71</v>
      </c>
      <c r="B26" s="866"/>
      <c r="C26" s="873"/>
      <c r="D26" s="873"/>
      <c r="E26" s="874"/>
      <c r="F26" s="864">
        <f t="shared" si="0"/>
        <v>0</v>
      </c>
    </row>
    <row r="27" spans="1:7">
      <c r="A27" s="865" t="s">
        <v>72</v>
      </c>
      <c r="B27" s="866"/>
      <c r="C27" s="873"/>
      <c r="D27" s="873"/>
      <c r="E27" s="874"/>
      <c r="F27" s="864">
        <f t="shared" si="0"/>
        <v>0</v>
      </c>
    </row>
    <row r="28" spans="1:7">
      <c r="A28" s="860"/>
      <c r="B28" s="869"/>
      <c r="C28" s="869"/>
      <c r="D28" s="869"/>
      <c r="E28" s="870"/>
      <c r="F28" s="870"/>
    </row>
    <row r="29" spans="1:7" ht="22.5">
      <c r="A29" s="860" t="s">
        <v>1326</v>
      </c>
      <c r="B29" s="871"/>
      <c r="C29" s="861">
        <f>C31</f>
        <v>-19126312</v>
      </c>
      <c r="D29" s="861">
        <f>D30+D31+D32+D33+D34</f>
        <v>13136816</v>
      </c>
      <c r="E29" s="872"/>
      <c r="F29" s="864">
        <f t="shared" si="0"/>
        <v>-5989496</v>
      </c>
    </row>
    <row r="30" spans="1:7">
      <c r="A30" s="865" t="s">
        <v>253</v>
      </c>
      <c r="B30" s="873"/>
      <c r="C30" s="873"/>
      <c r="D30" s="866">
        <v>-6081818</v>
      </c>
      <c r="E30" s="874"/>
      <c r="F30" s="864">
        <f t="shared" si="0"/>
        <v>-6081818</v>
      </c>
    </row>
    <row r="31" spans="1:7">
      <c r="A31" s="865" t="s">
        <v>75</v>
      </c>
      <c r="B31" s="873"/>
      <c r="C31" s="866">
        <v>-19126312</v>
      </c>
      <c r="D31" s="866">
        <v>19126312</v>
      </c>
      <c r="E31" s="874"/>
      <c r="F31" s="864">
        <f t="shared" si="0"/>
        <v>0</v>
      </c>
    </row>
    <row r="32" spans="1:7">
      <c r="A32" s="865" t="s">
        <v>76</v>
      </c>
      <c r="B32" s="873"/>
      <c r="C32" s="873"/>
      <c r="D32" s="866">
        <v>0</v>
      </c>
      <c r="E32" s="874"/>
      <c r="F32" s="864">
        <f t="shared" si="0"/>
        <v>0</v>
      </c>
    </row>
    <row r="33" spans="1:7">
      <c r="A33" s="865" t="s">
        <v>77</v>
      </c>
      <c r="B33" s="873"/>
      <c r="C33" s="873"/>
      <c r="D33" s="866">
        <v>0</v>
      </c>
      <c r="E33" s="874"/>
      <c r="F33" s="864">
        <f t="shared" si="0"/>
        <v>0</v>
      </c>
    </row>
    <row r="34" spans="1:7">
      <c r="A34" s="865" t="s">
        <v>78</v>
      </c>
      <c r="B34" s="871"/>
      <c r="C34" s="871"/>
      <c r="D34" s="866">
        <v>92322</v>
      </c>
      <c r="E34" s="872"/>
      <c r="F34" s="864">
        <f t="shared" si="0"/>
        <v>92322</v>
      </c>
    </row>
    <row r="35" spans="1:7">
      <c r="A35" s="865"/>
      <c r="B35" s="876"/>
      <c r="C35" s="876"/>
      <c r="D35" s="876"/>
      <c r="E35" s="877"/>
      <c r="F35" s="877"/>
    </row>
    <row r="36" spans="1:7" ht="33.75">
      <c r="A36" s="860" t="s">
        <v>1327</v>
      </c>
      <c r="B36" s="873"/>
      <c r="C36" s="873"/>
      <c r="D36" s="873"/>
      <c r="E36" s="864">
        <f>E37+E38</f>
        <v>0</v>
      </c>
      <c r="F36" s="864">
        <f t="shared" si="0"/>
        <v>0</v>
      </c>
    </row>
    <row r="37" spans="1:7">
      <c r="A37" s="865" t="s">
        <v>80</v>
      </c>
      <c r="B37" s="873"/>
      <c r="C37" s="873"/>
      <c r="D37" s="873"/>
      <c r="E37" s="875"/>
      <c r="F37" s="864">
        <f t="shared" si="0"/>
        <v>0</v>
      </c>
    </row>
    <row r="38" spans="1:7">
      <c r="A38" s="865" t="s">
        <v>81</v>
      </c>
      <c r="B38" s="871"/>
      <c r="C38" s="871"/>
      <c r="D38" s="871"/>
      <c r="E38" s="875">
        <v>0</v>
      </c>
      <c r="F38" s="864">
        <f t="shared" si="0"/>
        <v>0</v>
      </c>
    </row>
    <row r="39" spans="1:7" ht="15.75" thickBot="1">
      <c r="A39" s="878"/>
      <c r="B39" s="879"/>
      <c r="C39" s="879"/>
      <c r="D39" s="879"/>
      <c r="E39" s="880"/>
      <c r="F39" s="880"/>
    </row>
    <row r="40" spans="1:7" ht="20.25" customHeight="1" thickBot="1">
      <c r="A40" s="884" t="s">
        <v>1328</v>
      </c>
      <c r="B40" s="881">
        <f>B22+B24</f>
        <v>90494826</v>
      </c>
      <c r="C40" s="881">
        <f>C22+C29</f>
        <v>-74728442</v>
      </c>
      <c r="D40" s="881">
        <f>D22+D29</f>
        <v>-5989496</v>
      </c>
      <c r="E40" s="882">
        <f>E22+E36</f>
        <v>5076300</v>
      </c>
      <c r="F40" s="882">
        <f t="shared" si="0"/>
        <v>14853188</v>
      </c>
      <c r="G40" t="str">
        <f>IF((F40-'ETCA-I-01'!F50)&gt;0.99,"ERROR: DEBERÁ SER IGUAL QUE TOTAL HACIENDA PÚBLICA/PATRIMONIO DEL FORMATO ETCA-I-01","")</f>
        <v/>
      </c>
    </row>
    <row r="41" spans="1:7">
      <c r="A41" s="883"/>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scale="71" orientation="portrait" r:id="rId1"/>
  <drawing r:id="rId2"/>
</worksheet>
</file>

<file path=xl/worksheets/sheet6.xml><?xml version="1.0" encoding="utf-8"?>
<worksheet xmlns="http://schemas.openxmlformats.org/spreadsheetml/2006/main" xmlns:r="http://schemas.openxmlformats.org/officeDocument/2006/relationships">
  <dimension ref="A1:D69"/>
  <sheetViews>
    <sheetView view="pageBreakPreview" topLeftCell="A50" zoomScale="116" zoomScaleSheetLayoutView="116" workbookViewId="0">
      <selection activeCell="C60" sqref="C60"/>
    </sheetView>
  </sheetViews>
  <sheetFormatPr baseColWidth="10" defaultColWidth="11.28515625" defaultRowHeight="16.5"/>
  <cols>
    <col min="1" max="1" width="80.85546875" style="124" bestFit="1" customWidth="1"/>
    <col min="2" max="3" width="17" style="124" customWidth="1"/>
    <col min="4" max="16384" width="11.28515625" style="124"/>
  </cols>
  <sheetData>
    <row r="1" spans="1:4">
      <c r="A1" s="1156" t="s">
        <v>23</v>
      </c>
      <c r="B1" s="1156"/>
      <c r="C1" s="1156"/>
    </row>
    <row r="2" spans="1:4" s="107" customFormat="1" ht="15.75">
      <c r="A2" s="1157" t="s">
        <v>3</v>
      </c>
      <c r="B2" s="1157"/>
      <c r="C2" s="1157"/>
    </row>
    <row r="3" spans="1:4" s="107" customFormat="1" ht="15.75">
      <c r="A3" s="1165" t="str">
        <f>'ETCA-I-01'!A3:G3</f>
        <v>TELEVISORA DE HERMOSILLO, S.A. DE C.V.</v>
      </c>
      <c r="B3" s="1165"/>
      <c r="C3" s="1165"/>
    </row>
    <row r="4" spans="1:4" s="107" customFormat="1">
      <c r="A4" s="1176" t="str">
        <f>'ETCA-I-03'!A4:D4</f>
        <v>Del 01 de Enero al 31 de Marzo de 2019</v>
      </c>
      <c r="B4" s="1176"/>
      <c r="C4" s="1176"/>
    </row>
    <row r="5" spans="1:4" s="108" customFormat="1" ht="17.25" thickBot="1">
      <c r="A5" s="54" t="s">
        <v>1061</v>
      </c>
      <c r="B5" s="52"/>
      <c r="C5" s="55"/>
    </row>
    <row r="6" spans="1:4" ht="30" customHeight="1" thickBot="1">
      <c r="A6" s="126"/>
      <c r="B6" s="127" t="s">
        <v>261</v>
      </c>
      <c r="C6" s="128" t="s">
        <v>262</v>
      </c>
    </row>
    <row r="7" spans="1:4" ht="17.25" thickTop="1">
      <c r="A7" s="545" t="s">
        <v>263</v>
      </c>
      <c r="B7" s="546">
        <f>B8+B17</f>
        <v>5484288</v>
      </c>
      <c r="C7" s="547">
        <f>C8+C17-1</f>
        <v>1528331</v>
      </c>
    </row>
    <row r="8" spans="1:4">
      <c r="A8" s="548" t="s">
        <v>28</v>
      </c>
      <c r="B8" s="549">
        <f>SUM(B9:B15)</f>
        <v>2142086</v>
      </c>
      <c r="C8" s="550">
        <f>SUM(C9:C15)</f>
        <v>1499249</v>
      </c>
    </row>
    <row r="9" spans="1:4" s="125" customFormat="1" ht="13.5">
      <c r="A9" s="551" t="s">
        <v>30</v>
      </c>
      <c r="B9" s="552" t="s">
        <v>255</v>
      </c>
      <c r="C9" s="553">
        <v>1336648</v>
      </c>
      <c r="D9" s="444"/>
    </row>
    <row r="10" spans="1:4" s="125" customFormat="1" ht="13.5">
      <c r="A10" s="551" t="s">
        <v>32</v>
      </c>
      <c r="B10" s="552">
        <v>2142086</v>
      </c>
      <c r="C10" s="553"/>
    </row>
    <row r="11" spans="1:4" s="125" customFormat="1" ht="13.5">
      <c r="A11" s="551" t="s">
        <v>34</v>
      </c>
      <c r="B11" s="552"/>
      <c r="C11" s="553">
        <v>0</v>
      </c>
    </row>
    <row r="12" spans="1:4" s="125" customFormat="1" ht="13.5">
      <c r="A12" s="551" t="s">
        <v>264</v>
      </c>
      <c r="B12" s="552"/>
      <c r="C12" s="553">
        <v>0</v>
      </c>
    </row>
    <row r="13" spans="1:4" s="125" customFormat="1" ht="13.5">
      <c r="A13" s="551" t="s">
        <v>38</v>
      </c>
      <c r="B13" s="552"/>
      <c r="C13" s="553">
        <v>0</v>
      </c>
    </row>
    <row r="14" spans="1:4" s="125" customFormat="1" ht="13.5">
      <c r="A14" s="551" t="s">
        <v>40</v>
      </c>
      <c r="B14" s="552" t="s">
        <v>255</v>
      </c>
      <c r="C14" s="553">
        <v>162601</v>
      </c>
    </row>
    <row r="15" spans="1:4" s="125" customFormat="1" ht="13.5">
      <c r="A15" s="551" t="s">
        <v>42</v>
      </c>
      <c r="B15" s="552"/>
      <c r="C15" s="553">
        <v>0</v>
      </c>
    </row>
    <row r="16" spans="1:4" ht="5.25" customHeight="1">
      <c r="A16" s="545"/>
      <c r="B16" s="554"/>
      <c r="C16" s="555"/>
    </row>
    <row r="17" spans="1:3">
      <c r="A17" s="548" t="s">
        <v>47</v>
      </c>
      <c r="B17" s="549">
        <f>SUM(B18:B26)</f>
        <v>3342202</v>
      </c>
      <c r="C17" s="550">
        <f>SUM(C18:C26)</f>
        <v>29083</v>
      </c>
    </row>
    <row r="18" spans="1:3" s="125" customFormat="1" ht="13.5">
      <c r="A18" s="551" t="s">
        <v>49</v>
      </c>
      <c r="B18" s="552"/>
      <c r="C18" s="553">
        <v>0</v>
      </c>
    </row>
    <row r="19" spans="1:3" s="125" customFormat="1" ht="13.5">
      <c r="A19" s="551" t="s">
        <v>51</v>
      </c>
      <c r="B19" s="552"/>
      <c r="C19" s="553">
        <v>0</v>
      </c>
    </row>
    <row r="20" spans="1:3" s="125" customFormat="1" ht="13.5">
      <c r="A20" s="551" t="s">
        <v>53</v>
      </c>
      <c r="B20" s="552"/>
      <c r="C20" s="553">
        <v>0</v>
      </c>
    </row>
    <row r="21" spans="1:3" s="125" customFormat="1" ht="13.5">
      <c r="A21" s="551" t="s">
        <v>55</v>
      </c>
      <c r="B21" s="552">
        <v>0</v>
      </c>
      <c r="C21" s="553" t="s">
        <v>255</v>
      </c>
    </row>
    <row r="22" spans="1:3" s="125" customFormat="1" ht="13.5">
      <c r="A22" s="551" t="s">
        <v>57</v>
      </c>
      <c r="B22" s="552"/>
      <c r="C22" s="553">
        <v>0</v>
      </c>
    </row>
    <row r="23" spans="1:3" s="125" customFormat="1" ht="13.5">
      <c r="A23" s="551" t="s">
        <v>59</v>
      </c>
      <c r="B23" s="552">
        <v>3342202</v>
      </c>
      <c r="C23" s="553" t="s">
        <v>255</v>
      </c>
    </row>
    <row r="24" spans="1:3" s="125" customFormat="1" ht="13.5">
      <c r="A24" s="551" t="s">
        <v>61</v>
      </c>
      <c r="B24" s="552" t="s">
        <v>255</v>
      </c>
      <c r="C24" s="553">
        <v>29083</v>
      </c>
    </row>
    <row r="25" spans="1:3" s="125" customFormat="1" ht="13.5">
      <c r="A25" s="551" t="s">
        <v>62</v>
      </c>
      <c r="B25" s="552">
        <v>0</v>
      </c>
      <c r="C25" s="553"/>
    </row>
    <row r="26" spans="1:3" s="125" customFormat="1" ht="13.5">
      <c r="A26" s="551" t="s">
        <v>63</v>
      </c>
      <c r="B26" s="552" t="s">
        <v>255</v>
      </c>
      <c r="C26" s="553">
        <v>0</v>
      </c>
    </row>
    <row r="27" spans="1:3" ht="6.75" customHeight="1">
      <c r="A27" s="556"/>
      <c r="B27" s="554"/>
      <c r="C27" s="555"/>
    </row>
    <row r="28" spans="1:3">
      <c r="A28" s="545" t="s">
        <v>265</v>
      </c>
      <c r="B28" s="546">
        <f>B29+B39</f>
        <v>4533535</v>
      </c>
      <c r="C28" s="547">
        <f>C29+C39</f>
        <v>2499996</v>
      </c>
    </row>
    <row r="29" spans="1:3">
      <c r="A29" s="548" t="s">
        <v>29</v>
      </c>
      <c r="B29" s="549">
        <f>SUM(B30:B37)</f>
        <v>4533535</v>
      </c>
      <c r="C29" s="550">
        <f>SUM(C30:C37)</f>
        <v>0</v>
      </c>
    </row>
    <row r="30" spans="1:3" s="125" customFormat="1" ht="13.5">
      <c r="A30" s="551" t="s">
        <v>31</v>
      </c>
      <c r="B30" s="552">
        <v>4533535</v>
      </c>
      <c r="C30" s="553" t="s">
        <v>255</v>
      </c>
    </row>
    <row r="31" spans="1:3" s="125" customFormat="1" ht="13.5">
      <c r="A31" s="551" t="s">
        <v>33</v>
      </c>
      <c r="B31" s="552">
        <v>0</v>
      </c>
      <c r="C31" s="553" t="s">
        <v>255</v>
      </c>
    </row>
    <row r="32" spans="1:3" s="125" customFormat="1" ht="13.5">
      <c r="A32" s="551" t="s">
        <v>35</v>
      </c>
      <c r="B32" s="552">
        <v>0</v>
      </c>
      <c r="C32" s="553">
        <v>0</v>
      </c>
    </row>
    <row r="33" spans="1:3" s="125" customFormat="1" ht="13.5">
      <c r="A33" s="551" t="s">
        <v>37</v>
      </c>
      <c r="B33" s="552"/>
      <c r="C33" s="553">
        <v>0</v>
      </c>
    </row>
    <row r="34" spans="1:3" s="125" customFormat="1" ht="13.5">
      <c r="A34" s="551" t="s">
        <v>39</v>
      </c>
      <c r="B34" s="552"/>
      <c r="C34" s="553">
        <v>0</v>
      </c>
    </row>
    <row r="35" spans="1:3" s="125" customFormat="1" ht="13.5">
      <c r="A35" s="551" t="s">
        <v>41</v>
      </c>
      <c r="B35" s="552"/>
      <c r="C35" s="553">
        <v>0</v>
      </c>
    </row>
    <row r="36" spans="1:3" s="125" customFormat="1" ht="13.5">
      <c r="A36" s="551" t="s">
        <v>43</v>
      </c>
      <c r="B36" s="552"/>
      <c r="C36" s="553">
        <v>0</v>
      </c>
    </row>
    <row r="37" spans="1:3" s="125" customFormat="1" ht="13.5">
      <c r="A37" s="551" t="s">
        <v>44</v>
      </c>
      <c r="B37" s="552"/>
      <c r="C37" s="553">
        <v>0</v>
      </c>
    </row>
    <row r="38" spans="1:3" ht="6" customHeight="1">
      <c r="A38" s="545"/>
      <c r="B38" s="557"/>
      <c r="C38" s="558"/>
    </row>
    <row r="39" spans="1:3">
      <c r="A39" s="548" t="s">
        <v>48</v>
      </c>
      <c r="B39" s="549">
        <f>SUM(B40:B45)</f>
        <v>0</v>
      </c>
      <c r="C39" s="550">
        <f>SUM(C40:C45)</f>
        <v>2499996</v>
      </c>
    </row>
    <row r="40" spans="1:3" s="125" customFormat="1" ht="13.5">
      <c r="A40" s="551" t="s">
        <v>50</v>
      </c>
      <c r="B40" s="552"/>
      <c r="C40" s="553">
        <v>0</v>
      </c>
    </row>
    <row r="41" spans="1:3" s="125" customFormat="1" ht="13.5">
      <c r="A41" s="551" t="s">
        <v>52</v>
      </c>
      <c r="B41" s="552"/>
      <c r="C41" s="553">
        <v>0</v>
      </c>
    </row>
    <row r="42" spans="1:3" s="125" customFormat="1" ht="13.5">
      <c r="A42" s="551" t="s">
        <v>54</v>
      </c>
      <c r="B42" s="552" t="s">
        <v>255</v>
      </c>
      <c r="C42" s="553">
        <v>2499996</v>
      </c>
    </row>
    <row r="43" spans="1:3" s="125" customFormat="1" ht="13.5">
      <c r="A43" s="551" t="s">
        <v>56</v>
      </c>
      <c r="B43" s="552" t="s">
        <v>255</v>
      </c>
      <c r="C43" s="553">
        <v>0</v>
      </c>
    </row>
    <row r="44" spans="1:3" s="125" customFormat="1" ht="13.5">
      <c r="A44" s="551" t="s">
        <v>58</v>
      </c>
      <c r="B44" s="552"/>
      <c r="C44" s="553">
        <v>0</v>
      </c>
    </row>
    <row r="45" spans="1:3" s="125" customFormat="1" ht="13.5">
      <c r="A45" s="551" t="s">
        <v>60</v>
      </c>
      <c r="B45" s="552"/>
      <c r="C45" s="553">
        <v>0</v>
      </c>
    </row>
    <row r="46" spans="1:3">
      <c r="A46" s="559"/>
      <c r="B46" s="554"/>
      <c r="C46" s="555"/>
    </row>
    <row r="47" spans="1:3">
      <c r="A47" s="545" t="s">
        <v>266</v>
      </c>
      <c r="B47" s="546">
        <f>B48+B53</f>
        <v>14427160</v>
      </c>
      <c r="C47" s="547">
        <f>C48+C53</f>
        <v>20416656</v>
      </c>
    </row>
    <row r="48" spans="1:3">
      <c r="A48" s="548" t="s">
        <v>69</v>
      </c>
      <c r="B48" s="549">
        <f>SUM(B49:B51)</f>
        <v>0</v>
      </c>
      <c r="C48" s="550">
        <f>SUM(C49:C51)</f>
        <v>0</v>
      </c>
    </row>
    <row r="49" spans="1:3" s="125" customFormat="1" ht="13.5">
      <c r="A49" s="551" t="s">
        <v>70</v>
      </c>
      <c r="B49" s="552"/>
      <c r="C49" s="553">
        <v>0</v>
      </c>
    </row>
    <row r="50" spans="1:3" s="125" customFormat="1" ht="13.5">
      <c r="A50" s="551" t="s">
        <v>71</v>
      </c>
      <c r="B50" s="552"/>
      <c r="C50" s="553">
        <v>0</v>
      </c>
    </row>
    <row r="51" spans="1:3" s="125" customFormat="1" ht="13.5">
      <c r="A51" s="551" t="s">
        <v>72</v>
      </c>
      <c r="B51" s="552"/>
      <c r="C51" s="553">
        <v>0</v>
      </c>
    </row>
    <row r="52" spans="1:3" ht="6" customHeight="1">
      <c r="A52" s="548"/>
      <c r="B52" s="557"/>
      <c r="C52" s="558"/>
    </row>
    <row r="53" spans="1:3" ht="15.75" customHeight="1">
      <c r="A53" s="548" t="s">
        <v>73</v>
      </c>
      <c r="B53" s="549">
        <f>SUM(B54:B58)</f>
        <v>14427160</v>
      </c>
      <c r="C53" s="550">
        <f>SUM(C54:C58)</f>
        <v>20416656</v>
      </c>
    </row>
    <row r="54" spans="1:3" s="125" customFormat="1" ht="13.5">
      <c r="A54" s="551" t="s">
        <v>74</v>
      </c>
      <c r="B54" s="552">
        <v>13044494</v>
      </c>
      <c r="C54" s="553">
        <v>0</v>
      </c>
    </row>
    <row r="55" spans="1:3" s="125" customFormat="1" ht="13.5">
      <c r="A55" s="551" t="s">
        <v>75</v>
      </c>
      <c r="B55" s="552" t="s">
        <v>255</v>
      </c>
      <c r="C55" s="553">
        <v>20416656</v>
      </c>
    </row>
    <row r="56" spans="1:3" s="125" customFormat="1" ht="13.5">
      <c r="A56" s="551" t="s">
        <v>76</v>
      </c>
      <c r="B56" s="552"/>
      <c r="C56" s="553">
        <v>0</v>
      </c>
    </row>
    <row r="57" spans="1:3" s="125" customFormat="1" ht="13.5">
      <c r="A57" s="551" t="s">
        <v>77</v>
      </c>
      <c r="B57" s="552"/>
      <c r="C57" s="553">
        <v>0</v>
      </c>
    </row>
    <row r="58" spans="1:3" s="125" customFormat="1" ht="13.5">
      <c r="A58" s="551" t="s">
        <v>78</v>
      </c>
      <c r="B58" s="552">
        <v>1382666</v>
      </c>
      <c r="C58" s="553">
        <v>0</v>
      </c>
    </row>
    <row r="59" spans="1:3" ht="7.5" customHeight="1">
      <c r="A59" s="548"/>
      <c r="B59" s="554"/>
      <c r="C59" s="555"/>
    </row>
    <row r="60" spans="1:3">
      <c r="A60" s="548" t="s">
        <v>267</v>
      </c>
      <c r="B60" s="549">
        <f>SUM(B61:B62)</f>
        <v>0</v>
      </c>
      <c r="C60" s="550">
        <f>SUM(C61:C62)</f>
        <v>0</v>
      </c>
    </row>
    <row r="61" spans="1:3" s="125" customFormat="1" ht="13.5">
      <c r="A61" s="551" t="s">
        <v>80</v>
      </c>
      <c r="B61" s="552"/>
      <c r="C61" s="553">
        <v>0</v>
      </c>
    </row>
    <row r="62" spans="1:3" s="125" customFormat="1" ht="14.25" thickBot="1">
      <c r="A62" s="560" t="s">
        <v>81</v>
      </c>
      <c r="B62" s="561"/>
      <c r="C62" s="562">
        <v>0</v>
      </c>
    </row>
    <row r="63" spans="1:3" s="125" customFormat="1" ht="13.5">
      <c r="A63" s="443" t="s">
        <v>254</v>
      </c>
      <c r="B63" s="552"/>
      <c r="C63" s="552"/>
    </row>
    <row r="64" spans="1:3" s="125" customFormat="1" ht="13.5">
      <c r="A64" s="443"/>
      <c r="B64" s="552"/>
      <c r="C64" s="552"/>
    </row>
    <row r="65" spans="1:3" s="125" customFormat="1" ht="13.5">
      <c r="A65" s="443"/>
      <c r="B65" s="552"/>
      <c r="C65" s="552"/>
    </row>
    <row r="66" spans="1:3" s="125" customFormat="1" ht="13.5">
      <c r="A66" s="563"/>
      <c r="B66" s="552"/>
      <c r="C66" s="552"/>
    </row>
    <row r="67" spans="1:3" s="125" customFormat="1" ht="13.5">
      <c r="A67" s="563" t="s">
        <v>255</v>
      </c>
      <c r="B67" s="552"/>
      <c r="C67" s="552"/>
    </row>
    <row r="68" spans="1:3" s="125" customFormat="1" ht="13.5">
      <c r="A68" s="563" t="s">
        <v>255</v>
      </c>
      <c r="B68" s="552"/>
      <c r="C68" s="552"/>
    </row>
    <row r="69" spans="1:3">
      <c r="A69" s="443" t="s">
        <v>255</v>
      </c>
      <c r="B69" s="564"/>
      <c r="C69" s="564"/>
    </row>
  </sheetData>
  <sheetProtection formatColumns="0" formatRows="0"/>
  <mergeCells count="4">
    <mergeCell ref="A1:C1"/>
    <mergeCell ref="A2:C2"/>
    <mergeCell ref="A3:C3"/>
    <mergeCell ref="A4:C4"/>
  </mergeCells>
  <printOptions horizontalCentered="1"/>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sheetPr codeName="Hoja3">
    <pageSetUpPr fitToPage="1"/>
  </sheetPr>
  <dimension ref="A1:E72"/>
  <sheetViews>
    <sheetView view="pageBreakPreview" topLeftCell="A52" zoomScale="140" zoomScaleSheetLayoutView="140" workbookViewId="0">
      <selection activeCell="A4" sqref="A4:D4"/>
    </sheetView>
  </sheetViews>
  <sheetFormatPr baseColWidth="10" defaultColWidth="11.28515625" defaultRowHeight="16.5"/>
  <cols>
    <col min="1" max="1" width="2.85546875" style="51" customWidth="1"/>
    <col min="2" max="2" width="63.85546875" style="51" customWidth="1"/>
    <col min="3" max="4" width="12.7109375" style="51" customWidth="1"/>
    <col min="5" max="16384" width="11.28515625" style="51"/>
  </cols>
  <sheetData>
    <row r="1" spans="1:4">
      <c r="A1" s="1156" t="s">
        <v>23</v>
      </c>
      <c r="B1" s="1156"/>
      <c r="C1" s="1156"/>
      <c r="D1" s="1156"/>
    </row>
    <row r="2" spans="1:4">
      <c r="A2" s="1157" t="s">
        <v>4</v>
      </c>
      <c r="B2" s="1157"/>
      <c r="C2" s="1157"/>
      <c r="D2" s="1157"/>
    </row>
    <row r="3" spans="1:4">
      <c r="A3" s="1165" t="str">
        <f>'ETCA-I-01'!A3</f>
        <v>TELEVISORA DE HERMOSILLO, S.A. DE C.V.</v>
      </c>
      <c r="B3" s="1165"/>
      <c r="C3" s="1165"/>
      <c r="D3" s="1165"/>
    </row>
    <row r="4" spans="1:4">
      <c r="A4" s="1176" t="str">
        <f>'ETCA-I-01'!A4:G4</f>
        <v>Al 31 de Marzo de 2019</v>
      </c>
      <c r="B4" s="1176"/>
      <c r="C4" s="1176"/>
      <c r="D4" s="1176"/>
    </row>
    <row r="5" spans="1:4" ht="17.25" thickBot="1">
      <c r="A5" s="1155" t="s">
        <v>268</v>
      </c>
      <c r="B5" s="1155"/>
      <c r="C5" s="52"/>
      <c r="D5" s="50"/>
    </row>
    <row r="6" spans="1:4" ht="23.25" customHeight="1" thickBot="1">
      <c r="A6" s="1179" t="s">
        <v>257</v>
      </c>
      <c r="B6" s="1180"/>
      <c r="C6" s="162">
        <v>2019</v>
      </c>
      <c r="D6" s="162">
        <v>2018</v>
      </c>
    </row>
    <row r="7" spans="1:4" s="129" customFormat="1" ht="12" customHeight="1" thickTop="1">
      <c r="A7" s="1177" t="s">
        <v>269</v>
      </c>
      <c r="B7" s="1178"/>
      <c r="C7" s="1178"/>
      <c r="D7" s="1017"/>
    </row>
    <row r="8" spans="1:4" s="129" customFormat="1" ht="12.75" customHeight="1">
      <c r="A8" s="130"/>
      <c r="B8" s="131" t="s">
        <v>261</v>
      </c>
      <c r="C8" s="146">
        <f>SUM(C9:C19)</f>
        <v>20732336</v>
      </c>
      <c r="D8" s="147">
        <f>SUM(D9:D19)</f>
        <v>19906181</v>
      </c>
    </row>
    <row r="9" spans="1:4" s="133" customFormat="1" ht="11.1" customHeight="1">
      <c r="A9" s="132"/>
      <c r="B9" s="144" t="s">
        <v>203</v>
      </c>
      <c r="C9" s="148">
        <v>0</v>
      </c>
      <c r="D9" s="149">
        <v>0</v>
      </c>
    </row>
    <row r="10" spans="1:4" s="133" customFormat="1" ht="11.1" customHeight="1">
      <c r="A10" s="132"/>
      <c r="B10" s="144" t="s">
        <v>204</v>
      </c>
      <c r="C10" s="148">
        <v>0</v>
      </c>
      <c r="D10" s="149">
        <v>0</v>
      </c>
    </row>
    <row r="11" spans="1:4" s="133" customFormat="1" ht="11.1" customHeight="1">
      <c r="A11" s="132"/>
      <c r="B11" s="144" t="s">
        <v>270</v>
      </c>
      <c r="C11" s="148">
        <v>0</v>
      </c>
      <c r="D11" s="149">
        <v>0</v>
      </c>
    </row>
    <row r="12" spans="1:4" s="133" customFormat="1" ht="11.1" customHeight="1">
      <c r="A12" s="132"/>
      <c r="B12" s="144" t="s">
        <v>206</v>
      </c>
      <c r="C12" s="148">
        <v>0</v>
      </c>
      <c r="D12" s="149">
        <v>0</v>
      </c>
    </row>
    <row r="13" spans="1:4" s="133" customFormat="1" ht="11.1" customHeight="1">
      <c r="A13" s="132"/>
      <c r="B13" s="144" t="s">
        <v>271</v>
      </c>
      <c r="C13" s="148">
        <v>0</v>
      </c>
      <c r="D13" s="149">
        <v>0</v>
      </c>
    </row>
    <row r="14" spans="1:4" s="133" customFormat="1" ht="11.1" customHeight="1">
      <c r="A14" s="132"/>
      <c r="B14" s="144" t="s">
        <v>207</v>
      </c>
      <c r="C14" s="148">
        <v>0</v>
      </c>
      <c r="D14" s="149">
        <v>0</v>
      </c>
    </row>
    <row r="15" spans="1:4" s="133" customFormat="1" ht="11.1" customHeight="1">
      <c r="A15" s="132"/>
      <c r="B15" s="144" t="s">
        <v>208</v>
      </c>
      <c r="C15" s="148">
        <v>14234596</v>
      </c>
      <c r="D15" s="149">
        <v>13870029</v>
      </c>
    </row>
    <row r="16" spans="1:4" s="133" customFormat="1" ht="22.5" customHeight="1">
      <c r="A16" s="132"/>
      <c r="B16" s="144" t="s">
        <v>209</v>
      </c>
      <c r="C16" s="148">
        <v>0</v>
      </c>
      <c r="D16" s="149">
        <v>0</v>
      </c>
    </row>
    <row r="17" spans="1:4" s="133" customFormat="1" ht="12" customHeight="1">
      <c r="A17" s="132"/>
      <c r="B17" s="144" t="s">
        <v>211</v>
      </c>
      <c r="C17" s="148">
        <v>0</v>
      </c>
      <c r="D17" s="149">
        <v>0</v>
      </c>
    </row>
    <row r="18" spans="1:4" s="133" customFormat="1" ht="12" customHeight="1">
      <c r="A18" s="132"/>
      <c r="B18" s="144" t="s">
        <v>272</v>
      </c>
      <c r="C18" s="148">
        <v>4132426</v>
      </c>
      <c r="D18" s="149">
        <v>4391652</v>
      </c>
    </row>
    <row r="19" spans="1:4" s="133" customFormat="1" ht="12" customHeight="1">
      <c r="A19" s="132"/>
      <c r="B19" s="144" t="s">
        <v>273</v>
      </c>
      <c r="C19" s="148">
        <v>2365314</v>
      </c>
      <c r="D19" s="149">
        <v>1644500</v>
      </c>
    </row>
    <row r="20" spans="1:4" s="129" customFormat="1" ht="13.5" customHeight="1">
      <c r="A20" s="130"/>
      <c r="B20" s="131" t="s">
        <v>262</v>
      </c>
      <c r="C20" s="146">
        <f>SUM(C21:C36)-1</f>
        <v>15488425</v>
      </c>
      <c r="D20" s="147">
        <f>SUM(D21:D36)</f>
        <v>19444220</v>
      </c>
    </row>
    <row r="21" spans="1:4" s="129" customFormat="1" ht="11.1" customHeight="1">
      <c r="A21" s="130"/>
      <c r="B21" s="144" t="s">
        <v>222</v>
      </c>
      <c r="C21" s="148">
        <v>13514699</v>
      </c>
      <c r="D21" s="149">
        <v>14584474</v>
      </c>
    </row>
    <row r="22" spans="1:4" s="129" customFormat="1" ht="11.1" customHeight="1">
      <c r="A22" s="130"/>
      <c r="B22" s="144" t="s">
        <v>223</v>
      </c>
      <c r="C22" s="148">
        <v>229026</v>
      </c>
      <c r="D22" s="149">
        <v>371657</v>
      </c>
    </row>
    <row r="23" spans="1:4" s="129" customFormat="1" ht="11.1" customHeight="1">
      <c r="A23" s="130"/>
      <c r="B23" s="144" t="s">
        <v>224</v>
      </c>
      <c r="C23" s="148">
        <v>1744701</v>
      </c>
      <c r="D23" s="149">
        <v>4488089</v>
      </c>
    </row>
    <row r="24" spans="1:4" s="129" customFormat="1" ht="11.1" customHeight="1">
      <c r="A24" s="130"/>
      <c r="B24" s="144" t="s">
        <v>225</v>
      </c>
      <c r="C24" s="148">
        <v>0</v>
      </c>
      <c r="D24" s="149">
        <v>0</v>
      </c>
    </row>
    <row r="25" spans="1:4" s="129" customFormat="1" ht="11.1" customHeight="1">
      <c r="A25" s="130"/>
      <c r="B25" s="144" t="s">
        <v>274</v>
      </c>
      <c r="C25" s="148">
        <v>0</v>
      </c>
      <c r="D25" s="149">
        <v>0</v>
      </c>
    </row>
    <row r="26" spans="1:4" s="129" customFormat="1" ht="11.1" customHeight="1">
      <c r="A26" s="130"/>
      <c r="B26" s="144" t="s">
        <v>275</v>
      </c>
      <c r="C26" s="148">
        <v>0</v>
      </c>
      <c r="D26" s="149">
        <v>0</v>
      </c>
    </row>
    <row r="27" spans="1:4" s="129" customFormat="1" ht="11.1" customHeight="1">
      <c r="A27" s="130"/>
      <c r="B27" s="144" t="s">
        <v>228</v>
      </c>
      <c r="C27" s="148">
        <v>0</v>
      </c>
      <c r="D27" s="149">
        <v>0</v>
      </c>
    </row>
    <row r="28" spans="1:4" s="129" customFormat="1" ht="11.1" customHeight="1">
      <c r="A28" s="130"/>
      <c r="B28" s="144" t="s">
        <v>229</v>
      </c>
      <c r="C28" s="148">
        <v>0</v>
      </c>
      <c r="D28" s="149">
        <v>0</v>
      </c>
    </row>
    <row r="29" spans="1:4" s="129" customFormat="1" ht="11.1" customHeight="1">
      <c r="A29" s="130"/>
      <c r="B29" s="144" t="s">
        <v>230</v>
      </c>
      <c r="C29" s="148">
        <v>0</v>
      </c>
      <c r="D29" s="149">
        <v>0</v>
      </c>
    </row>
    <row r="30" spans="1:4" s="129" customFormat="1" ht="11.1" customHeight="1">
      <c r="A30" s="130"/>
      <c r="B30" s="144" t="s">
        <v>231</v>
      </c>
      <c r="C30" s="148">
        <v>0</v>
      </c>
      <c r="D30" s="149">
        <v>0</v>
      </c>
    </row>
    <row r="31" spans="1:4" s="129" customFormat="1" ht="11.1" customHeight="1">
      <c r="A31" s="130"/>
      <c r="B31" s="144" t="s">
        <v>232</v>
      </c>
      <c r="C31" s="148">
        <v>0</v>
      </c>
      <c r="D31" s="149">
        <v>0</v>
      </c>
    </row>
    <row r="32" spans="1:4" s="129" customFormat="1" ht="11.1" customHeight="1">
      <c r="A32" s="130"/>
      <c r="B32" s="144" t="s">
        <v>233</v>
      </c>
      <c r="C32" s="148">
        <v>0</v>
      </c>
      <c r="D32" s="149">
        <v>0</v>
      </c>
    </row>
    <row r="33" spans="1:4" s="129" customFormat="1" ht="11.1" customHeight="1">
      <c r="A33" s="130"/>
      <c r="B33" s="144" t="s">
        <v>276</v>
      </c>
      <c r="C33" s="148">
        <v>0</v>
      </c>
      <c r="D33" s="149">
        <v>0</v>
      </c>
    </row>
    <row r="34" spans="1:4" s="129" customFormat="1" ht="11.1" customHeight="1">
      <c r="A34" s="130"/>
      <c r="B34" s="144" t="s">
        <v>70</v>
      </c>
      <c r="C34" s="148">
        <v>0</v>
      </c>
      <c r="D34" s="149">
        <v>0</v>
      </c>
    </row>
    <row r="35" spans="1:4" s="129" customFormat="1" ht="11.1" customHeight="1">
      <c r="A35" s="130"/>
      <c r="B35" s="144" t="s">
        <v>236</v>
      </c>
      <c r="C35" s="148">
        <v>0</v>
      </c>
      <c r="D35" s="149">
        <v>0</v>
      </c>
    </row>
    <row r="36" spans="1:4" s="129" customFormat="1" ht="11.1" customHeight="1">
      <c r="A36" s="130"/>
      <c r="B36" s="144" t="s">
        <v>277</v>
      </c>
      <c r="C36" s="148">
        <v>0</v>
      </c>
      <c r="D36" s="149">
        <v>0</v>
      </c>
    </row>
    <row r="37" spans="1:4" s="129" customFormat="1" ht="12" customHeight="1">
      <c r="A37" s="134" t="s">
        <v>278</v>
      </c>
      <c r="B37" s="135"/>
      <c r="C37" s="150">
        <f>C8-C20</f>
        <v>5243911</v>
      </c>
      <c r="D37" s="151">
        <f>D8-D20</f>
        <v>461961</v>
      </c>
    </row>
    <row r="38" spans="1:4" s="129" customFormat="1" ht="4.5" customHeight="1">
      <c r="A38" s="136"/>
      <c r="B38" s="137"/>
      <c r="C38" s="152"/>
      <c r="D38" s="153"/>
    </row>
    <row r="39" spans="1:4" s="129" customFormat="1" ht="12.75">
      <c r="A39" s="138" t="s">
        <v>279</v>
      </c>
      <c r="B39" s="131"/>
      <c r="C39" s="154"/>
      <c r="D39" s="155"/>
    </row>
    <row r="40" spans="1:4" s="129" customFormat="1" ht="10.5" customHeight="1">
      <c r="A40" s="130"/>
      <c r="B40" s="131" t="s">
        <v>261</v>
      </c>
      <c r="C40" s="146">
        <f>SUM(C41:C43)</f>
        <v>0</v>
      </c>
      <c r="D40" s="147">
        <f>SUM(D41:D43)</f>
        <v>0</v>
      </c>
    </row>
    <row r="41" spans="1:4" s="129" customFormat="1" ht="11.1" customHeight="1">
      <c r="A41" s="130"/>
      <c r="B41" s="145" t="s">
        <v>53</v>
      </c>
      <c r="C41" s="148">
        <v>0</v>
      </c>
      <c r="D41" s="149">
        <v>0</v>
      </c>
    </row>
    <row r="42" spans="1:4" s="129" customFormat="1" ht="11.1" customHeight="1">
      <c r="A42" s="130"/>
      <c r="B42" s="145" t="s">
        <v>55</v>
      </c>
      <c r="C42" s="148">
        <v>0</v>
      </c>
      <c r="D42" s="149">
        <v>0</v>
      </c>
    </row>
    <row r="43" spans="1:4" s="129" customFormat="1" ht="11.1" customHeight="1">
      <c r="A43" s="130"/>
      <c r="B43" s="145" t="s">
        <v>280</v>
      </c>
      <c r="C43" s="148">
        <v>0</v>
      </c>
      <c r="D43" s="149">
        <v>0</v>
      </c>
    </row>
    <row r="44" spans="1:4" s="129" customFormat="1" ht="10.5" customHeight="1">
      <c r="A44" s="130"/>
      <c r="B44" s="131" t="s">
        <v>262</v>
      </c>
      <c r="C44" s="146">
        <f>SUM(C45:C47)</f>
        <v>0</v>
      </c>
      <c r="D44" s="147">
        <f>SUM(D45:D47)</f>
        <v>54673</v>
      </c>
    </row>
    <row r="45" spans="1:4" s="129" customFormat="1" ht="11.1" customHeight="1">
      <c r="A45" s="130"/>
      <c r="B45" s="145" t="s">
        <v>53</v>
      </c>
      <c r="C45" s="148">
        <v>0</v>
      </c>
      <c r="D45" s="149">
        <v>0</v>
      </c>
    </row>
    <row r="46" spans="1:4" s="129" customFormat="1" ht="11.1" customHeight="1">
      <c r="A46" s="130"/>
      <c r="B46" s="145" t="s">
        <v>55</v>
      </c>
      <c r="C46" s="148">
        <v>0</v>
      </c>
      <c r="D46" s="149">
        <v>54673</v>
      </c>
    </row>
    <row r="47" spans="1:4" s="129" customFormat="1" ht="11.1" customHeight="1">
      <c r="A47" s="130"/>
      <c r="B47" s="145" t="s">
        <v>281</v>
      </c>
      <c r="C47" s="148">
        <v>0</v>
      </c>
      <c r="D47" s="149">
        <v>0</v>
      </c>
    </row>
    <row r="48" spans="1:4" s="129" customFormat="1" ht="12" customHeight="1">
      <c r="A48" s="134" t="s">
        <v>282</v>
      </c>
      <c r="B48" s="135"/>
      <c r="C48" s="150">
        <f>C40-C44</f>
        <v>0</v>
      </c>
      <c r="D48" s="151">
        <f>D40-D44</f>
        <v>-54673</v>
      </c>
    </row>
    <row r="49" spans="1:4" s="129" customFormat="1" ht="2.25" customHeight="1">
      <c r="A49" s="136"/>
      <c r="B49" s="137"/>
      <c r="C49" s="156"/>
      <c r="D49" s="157"/>
    </row>
    <row r="50" spans="1:4" s="129" customFormat="1" ht="12" customHeight="1">
      <c r="A50" s="138" t="s">
        <v>283</v>
      </c>
      <c r="B50" s="131"/>
      <c r="C50" s="154"/>
      <c r="D50" s="155"/>
    </row>
    <row r="51" spans="1:4" s="129" customFormat="1" ht="12.75">
      <c r="A51" s="130"/>
      <c r="B51" s="131" t="s">
        <v>261</v>
      </c>
      <c r="C51" s="146">
        <f>SUM(C52:C55)</f>
        <v>0</v>
      </c>
      <c r="D51" s="147">
        <f>SUM(D52:D55)</f>
        <v>0</v>
      </c>
    </row>
    <row r="52" spans="1:4" s="129" customFormat="1" ht="11.1" customHeight="1">
      <c r="A52" s="130"/>
      <c r="B52" s="145" t="s">
        <v>284</v>
      </c>
      <c r="C52" s="148">
        <v>0</v>
      </c>
      <c r="D52" s="149">
        <v>0</v>
      </c>
    </row>
    <row r="53" spans="1:4" s="129" customFormat="1" ht="11.1" customHeight="1">
      <c r="A53" s="130"/>
      <c r="B53" s="145" t="s">
        <v>285</v>
      </c>
      <c r="C53" s="148">
        <v>0</v>
      </c>
      <c r="D53" s="149">
        <v>0</v>
      </c>
    </row>
    <row r="54" spans="1:4" s="129" customFormat="1" ht="11.1" customHeight="1">
      <c r="A54" s="130"/>
      <c r="B54" s="145" t="s">
        <v>286</v>
      </c>
      <c r="C54" s="148">
        <v>0</v>
      </c>
      <c r="D54" s="149">
        <v>0</v>
      </c>
    </row>
    <row r="55" spans="1:4" s="129" customFormat="1" ht="11.1" customHeight="1">
      <c r="A55" s="130"/>
      <c r="B55" s="145" t="s">
        <v>287</v>
      </c>
      <c r="C55" s="148">
        <v>0</v>
      </c>
      <c r="D55" s="149">
        <v>0</v>
      </c>
    </row>
    <row r="56" spans="1:4" s="129" customFormat="1" ht="11.25" customHeight="1">
      <c r="A56" s="130"/>
      <c r="B56" s="131" t="s">
        <v>262</v>
      </c>
      <c r="C56" s="146">
        <f>SUM(C57:C60)</f>
        <v>3907264</v>
      </c>
      <c r="D56" s="147">
        <f>SUM(D57:D60)</f>
        <v>0</v>
      </c>
    </row>
    <row r="57" spans="1:4" s="129" customFormat="1" ht="11.1" customHeight="1">
      <c r="A57" s="130"/>
      <c r="B57" s="145" t="s">
        <v>288</v>
      </c>
      <c r="C57" s="148">
        <v>3907264</v>
      </c>
      <c r="D57" s="149">
        <v>0</v>
      </c>
    </row>
    <row r="58" spans="1:4" s="129" customFormat="1" ht="11.1" customHeight="1">
      <c r="A58" s="130"/>
      <c r="B58" s="145" t="s">
        <v>285</v>
      </c>
      <c r="C58" s="148">
        <v>0</v>
      </c>
      <c r="D58" s="149">
        <v>0</v>
      </c>
    </row>
    <row r="59" spans="1:4" s="129" customFormat="1" ht="11.1" customHeight="1">
      <c r="A59" s="130"/>
      <c r="B59" s="145" t="s">
        <v>286</v>
      </c>
      <c r="C59" s="148">
        <v>0</v>
      </c>
      <c r="D59" s="149">
        <v>0</v>
      </c>
    </row>
    <row r="60" spans="1:4" s="129" customFormat="1" ht="11.1" customHeight="1">
      <c r="A60" s="130"/>
      <c r="B60" s="145" t="s">
        <v>289</v>
      </c>
      <c r="C60" s="148">
        <v>0</v>
      </c>
      <c r="D60" s="149">
        <v>0</v>
      </c>
    </row>
    <row r="61" spans="1:4" s="129" customFormat="1" ht="12" customHeight="1">
      <c r="A61" s="134" t="s">
        <v>290</v>
      </c>
      <c r="B61" s="135"/>
      <c r="C61" s="150">
        <f>C51-C56</f>
        <v>-3907264</v>
      </c>
      <c r="D61" s="151">
        <f>D51-D56</f>
        <v>0</v>
      </c>
    </row>
    <row r="62" spans="1:4" s="129" customFormat="1" ht="2.25" customHeight="1">
      <c r="A62" s="136"/>
      <c r="B62" s="137"/>
      <c r="C62" s="156"/>
      <c r="D62" s="157"/>
    </row>
    <row r="63" spans="1:4" s="129" customFormat="1" ht="12" customHeight="1">
      <c r="A63" s="134" t="s">
        <v>291</v>
      </c>
      <c r="B63" s="139"/>
      <c r="C63" s="158">
        <f>C61+C48+C37</f>
        <v>1336647</v>
      </c>
      <c r="D63" s="159">
        <f>D61+D48+D37</f>
        <v>407288</v>
      </c>
    </row>
    <row r="64" spans="1:4" ht="2.25" customHeight="1">
      <c r="A64" s="140"/>
      <c r="B64" s="141"/>
      <c r="C64" s="156"/>
      <c r="D64" s="157"/>
    </row>
    <row r="65" spans="1:5" s="129" customFormat="1" ht="12" customHeight="1">
      <c r="A65" s="134" t="s">
        <v>292</v>
      </c>
      <c r="B65" s="135"/>
      <c r="C65" s="148">
        <v>2774392</v>
      </c>
      <c r="D65" s="149">
        <v>2827050</v>
      </c>
      <c r="E65" s="442" t="str">
        <f>IF(C65-'ETCA-I-01'!C9&gt;0.99,"ERROR!!!, NO COINCIDEN LOS MONTOS CON LO REPORTADO EN EL FORMATO ETCA-I-01 EN EL EJERCICIO 2015","")</f>
        <v/>
      </c>
    </row>
    <row r="66" spans="1:5" s="129" customFormat="1" ht="12" customHeight="1" thickBot="1">
      <c r="A66" s="143" t="s">
        <v>293</v>
      </c>
      <c r="B66" s="142"/>
      <c r="C66" s="160">
        <f>C65+C63+1</f>
        <v>4111040</v>
      </c>
      <c r="D66" s="161">
        <f>D65+D63</f>
        <v>3234338</v>
      </c>
      <c r="E66" s="442" t="str">
        <f>IF(C66-'ETCA-I-01'!B9&gt;0.99,"ERROR!!!, NO COINCIDEN LOS MONTOS CON LO REPORTADO EN EL FORMATO ETCA-I-01 EN EL EJERCICIO 2016","")</f>
        <v/>
      </c>
    </row>
    <row r="67" spans="1:5" s="129" customFormat="1" ht="12" customHeight="1">
      <c r="A67" s="129" t="s">
        <v>254</v>
      </c>
      <c r="E67" s="594"/>
    </row>
    <row r="68" spans="1:5" s="129" customFormat="1" ht="12" customHeight="1">
      <c r="E68" s="594"/>
    </row>
    <row r="69" spans="1:5" s="129" customFormat="1" ht="12" customHeight="1">
      <c r="A69" s="135"/>
      <c r="B69" s="139"/>
      <c r="C69" s="158"/>
      <c r="D69" s="158"/>
      <c r="E69" s="442"/>
    </row>
    <row r="70" spans="1:5" s="129" customFormat="1" ht="12" customHeight="1">
      <c r="A70" s="135"/>
      <c r="B70" s="139"/>
      <c r="C70" s="158"/>
      <c r="D70" s="158"/>
      <c r="E70" s="442"/>
    </row>
    <row r="71" spans="1:5" s="129" customFormat="1" ht="12" customHeight="1">
      <c r="A71" s="135"/>
      <c r="B71" s="139"/>
      <c r="C71" s="158"/>
      <c r="D71" s="158"/>
      <c r="E71" s="442"/>
    </row>
    <row r="72" spans="1:5" ht="12" customHeight="1">
      <c r="A72" s="443" t="s">
        <v>255</v>
      </c>
    </row>
  </sheetData>
  <sheetProtection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sheetPr codeName="Hoja8">
    <pageSetUpPr fitToPage="1"/>
  </sheetPr>
  <dimension ref="A1:H34"/>
  <sheetViews>
    <sheetView view="pageBreakPreview" topLeftCell="A7" zoomScaleSheetLayoutView="100" workbookViewId="0">
      <selection activeCell="E11" sqref="E11"/>
    </sheetView>
  </sheetViews>
  <sheetFormatPr baseColWidth="10" defaultColWidth="11.28515625" defaultRowHeight="16.5"/>
  <cols>
    <col min="1" max="1" width="1.28515625" style="123" customWidth="1"/>
    <col min="2" max="2" width="32.28515625" style="123" customWidth="1"/>
    <col min="3" max="7" width="12.7109375" style="123" customWidth="1"/>
    <col min="8" max="8" width="63.85546875" style="123" customWidth="1"/>
    <col min="9" max="16384" width="11.28515625" style="123"/>
  </cols>
  <sheetData>
    <row r="1" spans="1:8">
      <c r="A1" s="1183" t="s">
        <v>23</v>
      </c>
      <c r="B1" s="1183"/>
      <c r="C1" s="1183"/>
      <c r="D1" s="1183"/>
      <c r="E1" s="1183"/>
      <c r="F1" s="1183"/>
      <c r="G1" s="1183"/>
    </row>
    <row r="2" spans="1:8" s="163" customFormat="1" ht="18">
      <c r="A2" s="1183" t="s">
        <v>5</v>
      </c>
      <c r="B2" s="1183"/>
      <c r="C2" s="1183"/>
      <c r="D2" s="1183"/>
      <c r="E2" s="1183"/>
      <c r="F2" s="1183"/>
      <c r="G2" s="1183"/>
      <c r="H2" s="432"/>
    </row>
    <row r="3" spans="1:8" s="163" customFormat="1" ht="15.75">
      <c r="A3" s="1184" t="str">
        <f>'ETCA-I-01'!A3</f>
        <v>TELEVISORA DE HERMOSILLO, S.A. DE C.V.</v>
      </c>
      <c r="B3" s="1184"/>
      <c r="C3" s="1184"/>
      <c r="D3" s="1184"/>
      <c r="E3" s="1184"/>
      <c r="F3" s="1184"/>
      <c r="G3" s="1184"/>
    </row>
    <row r="4" spans="1:8" s="163" customFormat="1">
      <c r="A4" s="1185" t="str">
        <f>'ETCA-I-03'!A4:D4</f>
        <v>Del 01 de Enero al 31 de Marzo de 2019</v>
      </c>
      <c r="B4" s="1185"/>
      <c r="C4" s="1185"/>
      <c r="D4" s="1185"/>
      <c r="E4" s="1185"/>
      <c r="F4" s="1185"/>
      <c r="G4" s="1185"/>
    </row>
    <row r="5" spans="1:8" s="165" customFormat="1" ht="17.25" thickBot="1">
      <c r="A5" s="164"/>
      <c r="B5" s="164"/>
      <c r="C5" s="1186" t="s">
        <v>294</v>
      </c>
      <c r="D5" s="1186"/>
      <c r="E5" s="164"/>
      <c r="F5" s="52"/>
      <c r="G5" s="164"/>
    </row>
    <row r="6" spans="1:8" s="166" customFormat="1" ht="50.25" thickBot="1">
      <c r="A6" s="1181" t="s">
        <v>257</v>
      </c>
      <c r="B6" s="1182"/>
      <c r="C6" s="169" t="s">
        <v>295</v>
      </c>
      <c r="D6" s="169" t="s">
        <v>296</v>
      </c>
      <c r="E6" s="169" t="s">
        <v>297</v>
      </c>
      <c r="F6" s="169" t="s">
        <v>298</v>
      </c>
      <c r="G6" s="170" t="s">
        <v>299</v>
      </c>
    </row>
    <row r="7" spans="1:8" ht="20.100000000000001" customHeight="1">
      <c r="A7" s="565"/>
      <c r="B7" s="566"/>
      <c r="C7" s="567"/>
      <c r="D7" s="567"/>
      <c r="E7" s="567"/>
      <c r="F7" s="567"/>
      <c r="G7" s="568"/>
    </row>
    <row r="8" spans="1:8" ht="20.100000000000001" customHeight="1">
      <c r="A8" s="569" t="s">
        <v>26</v>
      </c>
      <c r="B8" s="570"/>
      <c r="C8" s="571">
        <f>C10+C19</f>
        <v>114924709</v>
      </c>
      <c r="D8" s="571">
        <f>D10+D19</f>
        <v>42864196</v>
      </c>
      <c r="E8" s="571">
        <f>E10+E19</f>
        <v>46820153</v>
      </c>
      <c r="F8" s="571">
        <f>F10+F19</f>
        <v>110968752</v>
      </c>
      <c r="G8" s="853">
        <f>G10+G19</f>
        <v>-3955957</v>
      </c>
      <c r="H8" s="423" t="str">
        <f>IF(F8&lt;&gt;'ETCA-I-01'!B33,"ERROR!!!!! EL MONTO NO COINCIDE CON LO REPORTADO EN EL FORMATO ETCA-I-01 EN EL TOTAL ","")</f>
        <v/>
      </c>
    </row>
    <row r="9" spans="1:8" ht="20.100000000000001" customHeight="1">
      <c r="A9" s="574"/>
      <c r="B9" s="575"/>
      <c r="C9" s="576"/>
      <c r="D9" s="576"/>
      <c r="E9" s="576"/>
      <c r="F9" s="576"/>
      <c r="G9" s="577"/>
    </row>
    <row r="10" spans="1:8" ht="20.100000000000001" customHeight="1">
      <c r="A10" s="574"/>
      <c r="B10" s="575" t="s">
        <v>28</v>
      </c>
      <c r="C10" s="571">
        <f>SUM(C11:C17)</f>
        <v>23193364</v>
      </c>
      <c r="D10" s="571">
        <f>SUM(D11:D17)-3</f>
        <v>42724832</v>
      </c>
      <c r="E10" s="571">
        <f>SUM(E11:E17)-2</f>
        <v>43367670</v>
      </c>
      <c r="F10" s="572">
        <f>C10+D10-E10</f>
        <v>22550526</v>
      </c>
      <c r="G10" s="573">
        <f>F10-C10</f>
        <v>-642838</v>
      </c>
      <c r="H10" s="423" t="str">
        <f>IF(F10&lt;&gt;'ETCA-I-01'!B18,"ERROR!!!!! EL MONTO NO COINCIDE CON LO REPORTADO EN EL FORMATO ETCA-I-01 EN EL TOTAL","")</f>
        <v/>
      </c>
    </row>
    <row r="11" spans="1:8" ht="20.100000000000001" customHeight="1">
      <c r="A11" s="578"/>
      <c r="B11" s="579" t="s">
        <v>30</v>
      </c>
      <c r="C11" s="576">
        <v>2774392</v>
      </c>
      <c r="D11" s="576">
        <v>21013864</v>
      </c>
      <c r="E11" s="576">
        <v>19677216</v>
      </c>
      <c r="F11" s="580">
        <f>C11+D11-E11</f>
        <v>4111040</v>
      </c>
      <c r="G11" s="581">
        <f>F11-C11</f>
        <v>1336648</v>
      </c>
    </row>
    <row r="12" spans="1:8" ht="20.100000000000001" customHeight="1">
      <c r="A12" s="578"/>
      <c r="B12" s="579" t="s">
        <v>32</v>
      </c>
      <c r="C12" s="576">
        <v>25687825</v>
      </c>
      <c r="D12" s="576">
        <v>21550488</v>
      </c>
      <c r="E12" s="576">
        <v>23692574</v>
      </c>
      <c r="F12" s="580">
        <f t="shared" ref="F12:F17" si="0">C12+D12-E12</f>
        <v>23545739</v>
      </c>
      <c r="G12" s="581">
        <f t="shared" ref="G12:G17" si="1">F12-C12</f>
        <v>-2142086</v>
      </c>
    </row>
    <row r="13" spans="1:8" ht="20.100000000000001" customHeight="1">
      <c r="A13" s="578"/>
      <c r="B13" s="579" t="s">
        <v>34</v>
      </c>
      <c r="C13" s="576">
        <v>69133</v>
      </c>
      <c r="D13" s="576">
        <v>18203</v>
      </c>
      <c r="E13" s="576">
        <v>18203</v>
      </c>
      <c r="F13" s="580">
        <f t="shared" si="0"/>
        <v>69133</v>
      </c>
      <c r="G13" s="581">
        <f t="shared" si="1"/>
        <v>0</v>
      </c>
    </row>
    <row r="14" spans="1:8" ht="20.100000000000001" customHeight="1">
      <c r="A14" s="578"/>
      <c r="B14" s="579" t="s">
        <v>36</v>
      </c>
      <c r="C14" s="576">
        <v>0</v>
      </c>
      <c r="D14" s="576">
        <v>0</v>
      </c>
      <c r="E14" s="576">
        <v>0</v>
      </c>
      <c r="F14" s="580">
        <f t="shared" si="0"/>
        <v>0</v>
      </c>
      <c r="G14" s="581">
        <f t="shared" si="1"/>
        <v>0</v>
      </c>
    </row>
    <row r="15" spans="1:8" ht="20.100000000000001" customHeight="1">
      <c r="A15" s="578"/>
      <c r="B15" s="579" t="s">
        <v>38</v>
      </c>
      <c r="C15" s="576">
        <v>0</v>
      </c>
      <c r="D15" s="576">
        <v>0</v>
      </c>
      <c r="E15" s="576">
        <v>0</v>
      </c>
      <c r="F15" s="580">
        <f t="shared" si="0"/>
        <v>0</v>
      </c>
      <c r="G15" s="581">
        <f t="shared" si="1"/>
        <v>0</v>
      </c>
    </row>
    <row r="16" spans="1:8" ht="25.5">
      <c r="A16" s="578"/>
      <c r="B16" s="579" t="s">
        <v>40</v>
      </c>
      <c r="C16" s="576">
        <v>-5337986</v>
      </c>
      <c r="D16" s="576">
        <v>142280</v>
      </c>
      <c r="E16" s="576">
        <v>-20321</v>
      </c>
      <c r="F16" s="580">
        <f t="shared" si="0"/>
        <v>-5175385</v>
      </c>
      <c r="G16" s="581">
        <f t="shared" si="1"/>
        <v>162601</v>
      </c>
    </row>
    <row r="17" spans="1:8" ht="20.100000000000001" customHeight="1">
      <c r="A17" s="578"/>
      <c r="B17" s="579" t="s">
        <v>42</v>
      </c>
      <c r="C17" s="576">
        <v>0</v>
      </c>
      <c r="D17" s="576">
        <v>0</v>
      </c>
      <c r="E17" s="576">
        <v>0</v>
      </c>
      <c r="F17" s="580">
        <f t="shared" si="0"/>
        <v>0</v>
      </c>
      <c r="G17" s="581">
        <f t="shared" si="1"/>
        <v>0</v>
      </c>
    </row>
    <row r="18" spans="1:8" ht="20.100000000000001" customHeight="1">
      <c r="A18" s="574"/>
      <c r="B18" s="575"/>
      <c r="C18" s="576"/>
      <c r="D18" s="576"/>
      <c r="E18" s="576"/>
      <c r="F18" s="576"/>
      <c r="G18" s="577"/>
    </row>
    <row r="19" spans="1:8" ht="20.100000000000001" customHeight="1">
      <c r="A19" s="574"/>
      <c r="B19" s="575" t="s">
        <v>47</v>
      </c>
      <c r="C19" s="571">
        <f>SUM(C20:C28)</f>
        <v>91731345</v>
      </c>
      <c r="D19" s="571">
        <f>SUM(D20:D28)</f>
        <v>139364</v>
      </c>
      <c r="E19" s="571">
        <f>SUM(E20:E28)</f>
        <v>3452483</v>
      </c>
      <c r="F19" s="572">
        <f>C19+D19-E19</f>
        <v>88418226</v>
      </c>
      <c r="G19" s="573">
        <f>F19-C19</f>
        <v>-3313119</v>
      </c>
      <c r="H19" s="423" t="str">
        <f>IF(F19&lt;&gt;'ETCA-I-01'!B31,"ERROR!!!!! EL MONTO NO COINCIDE CON LO REPORTADO EN EL FORMATO ETCA-I-01 EN EL TOTAL","")</f>
        <v/>
      </c>
    </row>
    <row r="20" spans="1:8" ht="20.100000000000001" customHeight="1">
      <c r="A20" s="578"/>
      <c r="B20" s="579" t="s">
        <v>49</v>
      </c>
      <c r="C20" s="576">
        <v>0</v>
      </c>
      <c r="D20" s="576">
        <v>0</v>
      </c>
      <c r="E20" s="576">
        <v>0</v>
      </c>
      <c r="F20" s="580">
        <f>C20+D20-E20</f>
        <v>0</v>
      </c>
      <c r="G20" s="581">
        <f>F20-C20</f>
        <v>0</v>
      </c>
    </row>
    <row r="21" spans="1:8" ht="25.5">
      <c r="A21" s="578"/>
      <c r="B21" s="579" t="s">
        <v>51</v>
      </c>
      <c r="C21" s="576">
        <v>0</v>
      </c>
      <c r="D21" s="576">
        <v>0</v>
      </c>
      <c r="E21" s="576">
        <v>0</v>
      </c>
      <c r="F21" s="580">
        <f t="shared" ref="F21:F26" si="2">C21+D21-E21</f>
        <v>0</v>
      </c>
      <c r="G21" s="581">
        <f t="shared" ref="G21:G26" si="3">F21-C21</f>
        <v>0</v>
      </c>
    </row>
    <row r="22" spans="1:8" ht="25.5">
      <c r="A22" s="578"/>
      <c r="B22" s="579" t="s">
        <v>53</v>
      </c>
      <c r="C22" s="576">
        <v>21655591</v>
      </c>
      <c r="D22" s="576">
        <v>0</v>
      </c>
      <c r="E22" s="576">
        <v>0</v>
      </c>
      <c r="F22" s="580">
        <f t="shared" si="2"/>
        <v>21655591</v>
      </c>
      <c r="G22" s="581">
        <f t="shared" si="3"/>
        <v>0</v>
      </c>
    </row>
    <row r="23" spans="1:8" ht="20.100000000000001" customHeight="1">
      <c r="A23" s="578"/>
      <c r="B23" s="579" t="s">
        <v>55</v>
      </c>
      <c r="C23" s="576">
        <v>108963297</v>
      </c>
      <c r="D23" s="576">
        <v>0</v>
      </c>
      <c r="E23" s="576">
        <v>0</v>
      </c>
      <c r="F23" s="580">
        <f t="shared" si="2"/>
        <v>108963297</v>
      </c>
      <c r="G23" s="581">
        <f t="shared" si="3"/>
        <v>0</v>
      </c>
    </row>
    <row r="24" spans="1:8" ht="20.100000000000001" customHeight="1">
      <c r="A24" s="578"/>
      <c r="B24" s="579" t="s">
        <v>57</v>
      </c>
      <c r="C24" s="576">
        <v>247385</v>
      </c>
      <c r="D24" s="576">
        <v>0</v>
      </c>
      <c r="E24" s="576">
        <v>0</v>
      </c>
      <c r="F24" s="580">
        <f t="shared" si="2"/>
        <v>247385</v>
      </c>
      <c r="G24" s="581">
        <f t="shared" si="3"/>
        <v>0</v>
      </c>
    </row>
    <row r="25" spans="1:8" ht="25.5">
      <c r="A25" s="578"/>
      <c r="B25" s="579" t="s">
        <v>59</v>
      </c>
      <c r="C25" s="576">
        <v>-65624629</v>
      </c>
      <c r="D25" s="576">
        <v>0</v>
      </c>
      <c r="E25" s="576">
        <v>3342202</v>
      </c>
      <c r="F25" s="580">
        <f t="shared" si="2"/>
        <v>-68966831</v>
      </c>
      <c r="G25" s="581">
        <f t="shared" si="3"/>
        <v>-3342202</v>
      </c>
    </row>
    <row r="26" spans="1:8" ht="20.100000000000001" customHeight="1">
      <c r="A26" s="578"/>
      <c r="B26" s="579" t="s">
        <v>61</v>
      </c>
      <c r="C26" s="576">
        <v>12865298</v>
      </c>
      <c r="D26" s="576">
        <v>139364</v>
      </c>
      <c r="E26" s="576">
        <v>110281</v>
      </c>
      <c r="F26" s="580">
        <f t="shared" si="2"/>
        <v>12894381</v>
      </c>
      <c r="G26" s="581">
        <f t="shared" si="3"/>
        <v>29083</v>
      </c>
    </row>
    <row r="27" spans="1:8" ht="25.5">
      <c r="A27" s="578"/>
      <c r="B27" s="579" t="s">
        <v>62</v>
      </c>
      <c r="C27" s="576">
        <v>0</v>
      </c>
      <c r="D27" s="576">
        <v>0</v>
      </c>
      <c r="E27" s="576">
        <v>0</v>
      </c>
      <c r="F27" s="580">
        <f>C27+D27-E27</f>
        <v>0</v>
      </c>
      <c r="G27" s="581">
        <f>F27-C27</f>
        <v>0</v>
      </c>
    </row>
    <row r="28" spans="1:8" ht="20.100000000000001" customHeight="1">
      <c r="A28" s="578"/>
      <c r="B28" s="579" t="s">
        <v>63</v>
      </c>
      <c r="C28" s="576">
        <v>13624403</v>
      </c>
      <c r="D28" s="576">
        <v>0</v>
      </c>
      <c r="E28" s="576">
        <v>0</v>
      </c>
      <c r="F28" s="580">
        <f>C28+D28-E28</f>
        <v>13624403</v>
      </c>
      <c r="G28" s="581">
        <f>F28-C28</f>
        <v>0</v>
      </c>
    </row>
    <row r="29" spans="1:8" ht="20.100000000000001" customHeight="1" thickBot="1">
      <c r="A29" s="582"/>
      <c r="B29" s="583"/>
      <c r="C29" s="584"/>
      <c r="D29" s="584"/>
      <c r="E29" s="584"/>
      <c r="F29" s="584"/>
      <c r="G29" s="585"/>
    </row>
    <row r="30" spans="1:8" ht="20.100000000000001" customHeight="1">
      <c r="A30" s="595" t="s">
        <v>254</v>
      </c>
      <c r="B30" s="283"/>
      <c r="C30" s="517"/>
      <c r="D30" s="517"/>
      <c r="E30" s="517"/>
      <c r="F30" s="517"/>
      <c r="G30" s="517"/>
    </row>
    <row r="31" spans="1:8" ht="20.100000000000001" customHeight="1">
      <c r="A31" s="507"/>
      <c r="B31" s="507"/>
      <c r="C31" s="517"/>
      <c r="D31" s="517"/>
      <c r="E31" s="517"/>
      <c r="F31" s="517"/>
      <c r="G31" s="517"/>
    </row>
    <row r="32" spans="1:8" ht="20.100000000000001" customHeight="1">
      <c r="A32" s="507"/>
      <c r="B32" s="507" t="s">
        <v>255</v>
      </c>
      <c r="C32" s="517"/>
      <c r="D32" s="517" t="s">
        <v>255</v>
      </c>
      <c r="E32" s="517"/>
      <c r="F32" s="517"/>
      <c r="G32" s="517"/>
    </row>
    <row r="33" spans="1:7" ht="20.100000000000001" customHeight="1">
      <c r="A33" s="507"/>
      <c r="B33" s="507"/>
      <c r="C33" s="517"/>
      <c r="D33" s="517"/>
      <c r="E33" s="517"/>
      <c r="F33" s="517"/>
      <c r="G33" s="517"/>
    </row>
    <row r="34" spans="1:7">
      <c r="A34" s="283" t="s">
        <v>255</v>
      </c>
      <c r="B34" s="283"/>
      <c r="C34" s="283"/>
      <c r="D34" s="283"/>
      <c r="E34" s="283"/>
      <c r="F34" s="283"/>
      <c r="G34" s="283"/>
    </row>
  </sheetData>
  <sheetProtection formatColumns="0" formatRows="0"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worksheet>
</file>

<file path=xl/worksheets/sheet9.xml><?xml version="1.0" encoding="utf-8"?>
<worksheet xmlns="http://schemas.openxmlformats.org/spreadsheetml/2006/main" xmlns:r="http://schemas.openxmlformats.org/officeDocument/2006/relationships">
  <dimension ref="A1:G48"/>
  <sheetViews>
    <sheetView view="pageBreakPreview" topLeftCell="A7" zoomScale="110" zoomScaleSheetLayoutView="110" workbookViewId="0">
      <selection activeCell="F38" sqref="F38"/>
    </sheetView>
  </sheetViews>
  <sheetFormatPr baseColWidth="10" defaultColWidth="11.28515625" defaultRowHeight="16.5"/>
  <cols>
    <col min="1" max="1" width="2.140625" style="106" customWidth="1"/>
    <col min="2" max="2" width="28.28515625" style="106" customWidth="1"/>
    <col min="3" max="3" width="16.7109375" style="106" customWidth="1"/>
    <col min="4" max="4" width="17.28515625" style="106" bestFit="1" customWidth="1"/>
    <col min="5" max="6" width="16.7109375" style="106" customWidth="1"/>
    <col min="7" max="7" width="79" style="106" customWidth="1"/>
    <col min="8" max="16384" width="11.28515625" style="106"/>
  </cols>
  <sheetData>
    <row r="1" spans="1:7" s="123" customFormat="1" ht="18">
      <c r="A1" s="1183" t="s">
        <v>23</v>
      </c>
      <c r="B1" s="1183"/>
      <c r="C1" s="1183"/>
      <c r="D1" s="1183"/>
      <c r="E1" s="1183"/>
      <c r="F1" s="1183"/>
      <c r="G1" s="431"/>
    </row>
    <row r="2" spans="1:7" s="163" customFormat="1" ht="15.75">
      <c r="A2" s="1183" t="s">
        <v>6</v>
      </c>
      <c r="B2" s="1183"/>
      <c r="C2" s="1183"/>
      <c r="D2" s="1183"/>
      <c r="E2" s="1183"/>
      <c r="F2" s="1183"/>
    </row>
    <row r="3" spans="1:7" s="163" customFormat="1" ht="15.75">
      <c r="A3" s="1184" t="str">
        <f>'ETCA-I-01'!A3</f>
        <v>TELEVISORA DE HERMOSILLO, S.A. DE C.V.</v>
      </c>
      <c r="B3" s="1184"/>
      <c r="C3" s="1184"/>
      <c r="D3" s="1184"/>
      <c r="E3" s="1184"/>
      <c r="F3" s="1184"/>
    </row>
    <row r="4" spans="1:7" s="163" customFormat="1">
      <c r="A4" s="1185" t="str">
        <f>'ETCA-I-03'!A4:D4</f>
        <v>Del 01 de Enero al 31 de Marzo de 2019</v>
      </c>
      <c r="B4" s="1185"/>
      <c r="C4" s="1185"/>
      <c r="D4" s="1185"/>
      <c r="E4" s="1185"/>
      <c r="F4" s="1185"/>
    </row>
    <row r="5" spans="1:7" s="165" customFormat="1" ht="17.25" thickBot="1">
      <c r="A5" s="164"/>
      <c r="B5" s="164"/>
      <c r="C5" s="1186" t="s">
        <v>300</v>
      </c>
      <c r="D5" s="1186"/>
      <c r="E5" s="52"/>
      <c r="F5" s="164"/>
    </row>
    <row r="6" spans="1:7" s="173" customFormat="1" ht="37.5" customHeight="1" thickBot="1">
      <c r="A6" s="1197" t="s">
        <v>301</v>
      </c>
      <c r="B6" s="1198"/>
      <c r="C6" s="171" t="s">
        <v>302</v>
      </c>
      <c r="D6" s="171" t="s">
        <v>303</v>
      </c>
      <c r="E6" s="171" t="s">
        <v>304</v>
      </c>
      <c r="F6" s="172" t="s">
        <v>305</v>
      </c>
    </row>
    <row r="7" spans="1:7">
      <c r="A7" s="1191"/>
      <c r="B7" s="1192"/>
      <c r="C7" s="174"/>
      <c r="D7" s="174"/>
      <c r="E7" s="175"/>
      <c r="F7" s="176"/>
    </row>
    <row r="8" spans="1:7">
      <c r="A8" s="1193" t="s">
        <v>306</v>
      </c>
      <c r="B8" s="1194"/>
      <c r="C8" s="177"/>
      <c r="D8" s="177"/>
      <c r="E8" s="177"/>
      <c r="F8" s="178"/>
    </row>
    <row r="9" spans="1:7">
      <c r="A9" s="1195" t="s">
        <v>307</v>
      </c>
      <c r="B9" s="1196"/>
      <c r="C9" s="177"/>
      <c r="D9" s="177"/>
      <c r="E9" s="177"/>
      <c r="F9" s="178"/>
    </row>
    <row r="10" spans="1:7">
      <c r="A10" s="1187" t="s">
        <v>308</v>
      </c>
      <c r="B10" s="1188"/>
      <c r="C10" s="179"/>
      <c r="D10" s="179"/>
      <c r="E10" s="192">
        <f>SUM(E11:E13)</f>
        <v>9999984</v>
      </c>
      <c r="F10" s="193">
        <f>SUM(F11:F13)</f>
        <v>9999984</v>
      </c>
    </row>
    <row r="11" spans="1:7" ht="25.5">
      <c r="A11" s="844"/>
      <c r="B11" s="823" t="s">
        <v>309</v>
      </c>
      <c r="C11" s="916" t="s">
        <v>1080</v>
      </c>
      <c r="D11" s="915" t="s">
        <v>1258</v>
      </c>
      <c r="E11" s="917">
        <v>9999984</v>
      </c>
      <c r="F11" s="918">
        <v>9999984</v>
      </c>
    </row>
    <row r="12" spans="1:7">
      <c r="A12" s="182"/>
      <c r="B12" s="181" t="s">
        <v>310</v>
      </c>
      <c r="C12" s="183"/>
      <c r="D12" s="183"/>
      <c r="E12" s="183"/>
      <c r="F12" s="184"/>
    </row>
    <row r="13" spans="1:7">
      <c r="A13" s="182"/>
      <c r="B13" s="181" t="s">
        <v>311</v>
      </c>
      <c r="C13" s="183"/>
      <c r="D13" s="183"/>
      <c r="E13" s="183"/>
      <c r="F13" s="184"/>
    </row>
    <row r="14" spans="1:7">
      <c r="A14" s="182"/>
      <c r="B14" s="185"/>
      <c r="C14" s="183"/>
      <c r="D14" s="183"/>
      <c r="E14" s="183"/>
      <c r="F14" s="184"/>
    </row>
    <row r="15" spans="1:7">
      <c r="A15" s="1187" t="s">
        <v>312</v>
      </c>
      <c r="B15" s="1188"/>
      <c r="C15" s="179"/>
      <c r="D15" s="179"/>
      <c r="E15" s="192">
        <f>SUM(E16:E19)</f>
        <v>0</v>
      </c>
      <c r="F15" s="193">
        <f>SUM(F16:F19)</f>
        <v>0</v>
      </c>
    </row>
    <row r="16" spans="1:7">
      <c r="A16" s="182"/>
      <c r="B16" s="181" t="s">
        <v>313</v>
      </c>
      <c r="C16" s="183"/>
      <c r="D16" s="183"/>
      <c r="E16" s="183">
        <v>0</v>
      </c>
      <c r="F16" s="184"/>
    </row>
    <row r="17" spans="1:7">
      <c r="A17" s="844"/>
      <c r="B17" s="181" t="s">
        <v>314</v>
      </c>
      <c r="C17" s="183"/>
      <c r="D17" s="183"/>
      <c r="E17" s="183"/>
      <c r="F17" s="184"/>
    </row>
    <row r="18" spans="1:7">
      <c r="A18" s="844"/>
      <c r="B18" s="181" t="s">
        <v>310</v>
      </c>
      <c r="C18" s="179"/>
      <c r="D18" s="179"/>
      <c r="E18" s="179"/>
      <c r="F18" s="180"/>
    </row>
    <row r="19" spans="1:7">
      <c r="A19" s="182"/>
      <c r="B19" s="181" t="s">
        <v>311</v>
      </c>
      <c r="C19" s="183"/>
      <c r="D19" s="183"/>
      <c r="E19" s="183"/>
      <c r="F19" s="184"/>
    </row>
    <row r="20" spans="1:7">
      <c r="A20" s="844"/>
      <c r="B20" s="845"/>
      <c r="C20" s="179"/>
      <c r="D20" s="179"/>
      <c r="E20" s="179"/>
      <c r="F20" s="180"/>
    </row>
    <row r="21" spans="1:7">
      <c r="A21" s="186"/>
      <c r="B21" s="187" t="s">
        <v>315</v>
      </c>
      <c r="C21" s="177"/>
      <c r="D21" s="177"/>
      <c r="E21" s="194">
        <f>E10+E15</f>
        <v>9999984</v>
      </c>
      <c r="F21" s="195">
        <f>F10+F15</f>
        <v>9999984</v>
      </c>
      <c r="G21" s="329"/>
    </row>
    <row r="22" spans="1:7">
      <c r="A22" s="186"/>
      <c r="B22" s="187"/>
      <c r="C22" s="188"/>
      <c r="D22" s="188"/>
      <c r="E22" s="188"/>
      <c r="F22" s="189"/>
    </row>
    <row r="23" spans="1:7">
      <c r="A23" s="1195" t="s">
        <v>316</v>
      </c>
      <c r="B23" s="1196"/>
      <c r="C23" s="177"/>
      <c r="D23" s="177"/>
      <c r="E23" s="177"/>
      <c r="F23" s="178"/>
    </row>
    <row r="24" spans="1:7">
      <c r="A24" s="1187" t="s">
        <v>308</v>
      </c>
      <c r="B24" s="1188"/>
      <c r="C24" s="179"/>
      <c r="D24" s="179"/>
      <c r="E24" s="192">
        <f>SUM(E25:E27)</f>
        <v>52500060</v>
      </c>
      <c r="F24" s="193">
        <f>SUM(F25:F27)</f>
        <v>50000064</v>
      </c>
    </row>
    <row r="25" spans="1:7" ht="25.5">
      <c r="A25" s="844"/>
      <c r="B25" s="181" t="s">
        <v>309</v>
      </c>
      <c r="C25" s="916" t="s">
        <v>1080</v>
      </c>
      <c r="D25" s="915" t="s">
        <v>1258</v>
      </c>
      <c r="E25" s="916">
        <v>52500060</v>
      </c>
      <c r="F25" s="919">
        <v>50000064</v>
      </c>
    </row>
    <row r="26" spans="1:7">
      <c r="A26" s="182"/>
      <c r="B26" s="181" t="s">
        <v>310</v>
      </c>
      <c r="C26" s="183"/>
      <c r="D26" s="183"/>
      <c r="E26" s="183"/>
      <c r="F26" s="184"/>
    </row>
    <row r="27" spans="1:7">
      <c r="A27" s="182"/>
      <c r="B27" s="181" t="s">
        <v>311</v>
      </c>
      <c r="C27" s="183"/>
      <c r="D27" s="183"/>
      <c r="E27" s="183"/>
      <c r="F27" s="184"/>
    </row>
    <row r="28" spans="1:7">
      <c r="A28" s="182"/>
      <c r="B28" s="185"/>
      <c r="C28" s="183"/>
      <c r="D28" s="183"/>
      <c r="E28" s="183"/>
      <c r="F28" s="184"/>
    </row>
    <row r="29" spans="1:7">
      <c r="A29" s="1187" t="s">
        <v>312</v>
      </c>
      <c r="B29" s="1188"/>
      <c r="C29" s="179"/>
      <c r="D29" s="179"/>
      <c r="E29" s="192">
        <f>SUM(E30:E33)</f>
        <v>0</v>
      </c>
      <c r="F29" s="193">
        <f>SUM(F30:F33)</f>
        <v>0</v>
      </c>
    </row>
    <row r="30" spans="1:7">
      <c r="A30" s="182"/>
      <c r="B30" s="181" t="s">
        <v>313</v>
      </c>
      <c r="C30" s="183"/>
      <c r="D30" s="183"/>
      <c r="E30" s="183"/>
      <c r="F30" s="184"/>
    </row>
    <row r="31" spans="1:7">
      <c r="A31" s="844"/>
      <c r="B31" s="181" t="s">
        <v>314</v>
      </c>
      <c r="C31" s="183"/>
      <c r="D31" s="183"/>
      <c r="E31" s="183"/>
      <c r="F31" s="184"/>
    </row>
    <row r="32" spans="1:7">
      <c r="A32" s="844"/>
      <c r="B32" s="181" t="s">
        <v>310</v>
      </c>
      <c r="C32" s="179"/>
      <c r="D32" s="179"/>
      <c r="E32" s="179"/>
      <c r="F32" s="180"/>
    </row>
    <row r="33" spans="1:7">
      <c r="A33" s="182"/>
      <c r="B33" s="181" t="s">
        <v>311</v>
      </c>
      <c r="C33" s="183"/>
      <c r="D33" s="183"/>
      <c r="E33" s="183"/>
      <c r="F33" s="184"/>
    </row>
    <row r="34" spans="1:7">
      <c r="A34" s="844"/>
      <c r="B34" s="845"/>
      <c r="C34" s="179"/>
      <c r="D34" s="179"/>
      <c r="E34" s="179"/>
      <c r="F34" s="180"/>
    </row>
    <row r="35" spans="1:7">
      <c r="A35" s="186"/>
      <c r="B35" s="187" t="s">
        <v>317</v>
      </c>
      <c r="C35" s="177"/>
      <c r="D35" s="177"/>
      <c r="E35" s="194">
        <f>E24+E29</f>
        <v>52500060</v>
      </c>
      <c r="F35" s="195">
        <f>F24+F29</f>
        <v>50000064</v>
      </c>
      <c r="G35" s="329"/>
    </row>
    <row r="36" spans="1:7">
      <c r="A36" s="182"/>
      <c r="B36" s="185"/>
      <c r="C36" s="183"/>
      <c r="D36" s="183"/>
      <c r="E36" s="183"/>
      <c r="F36" s="184"/>
    </row>
    <row r="37" spans="1:7">
      <c r="A37" s="182"/>
      <c r="B37" s="181" t="s">
        <v>318</v>
      </c>
      <c r="C37" s="183"/>
      <c r="D37" s="183"/>
      <c r="E37" s="183">
        <v>31581981</v>
      </c>
      <c r="F37" s="184">
        <v>36115516</v>
      </c>
    </row>
    <row r="38" spans="1:7">
      <c r="A38" s="182"/>
      <c r="B38" s="185"/>
      <c r="C38" s="183"/>
      <c r="D38" s="183"/>
      <c r="E38" s="183"/>
      <c r="F38" s="184"/>
    </row>
    <row r="39" spans="1:7">
      <c r="A39" s="844"/>
      <c r="B39" s="845" t="s">
        <v>319</v>
      </c>
      <c r="C39" s="177"/>
      <c r="D39" s="177"/>
      <c r="E39" s="194">
        <f>E37+E35+E21</f>
        <v>94082025</v>
      </c>
      <c r="F39" s="195">
        <f>F37+F35+F21</f>
        <v>96115564</v>
      </c>
      <c r="G39" s="329" t="str">
        <f>IF((F39-'ETCA-I-01'!F33)&gt;0.9,"ERROR!!!!!, NO COINCIDE CON LO REPORTADO EN EL ETCA-I-01 EN EL MISMO RUBRO","")</f>
        <v/>
      </c>
    </row>
    <row r="40" spans="1:7" ht="5.25" customHeight="1" thickBot="1">
      <c r="A40" s="1189"/>
      <c r="B40" s="1190"/>
      <c r="C40" s="190"/>
      <c r="D40" s="190"/>
      <c r="E40" s="190"/>
      <c r="F40" s="191"/>
    </row>
    <row r="41" spans="1:7" ht="11.1" customHeight="1">
      <c r="A41" s="122" t="s">
        <v>254</v>
      </c>
      <c r="F41" s="499"/>
    </row>
    <row r="42" spans="1:7" ht="11.1" customHeight="1">
      <c r="A42" s="122"/>
      <c r="F42" s="499"/>
    </row>
    <row r="43" spans="1:7" ht="11.1" customHeight="1">
      <c r="A43" s="122"/>
      <c r="F43" s="499"/>
    </row>
    <row r="44" spans="1:7" ht="11.1" customHeight="1">
      <c r="A44" s="499"/>
      <c r="B44" s="499"/>
      <c r="C44" s="499"/>
      <c r="D44" s="499"/>
      <c r="E44" s="499"/>
      <c r="F44" s="499"/>
    </row>
    <row r="45" spans="1:7" ht="11.1" customHeight="1">
      <c r="A45" s="499"/>
      <c r="B45" s="499"/>
      <c r="C45" s="499"/>
      <c r="D45" s="499"/>
      <c r="E45" s="499"/>
      <c r="F45" s="499"/>
    </row>
    <row r="46" spans="1:7" ht="11.1" customHeight="1">
      <c r="A46" s="499"/>
      <c r="B46" s="499" t="s">
        <v>255</v>
      </c>
      <c r="C46" s="499"/>
      <c r="D46" s="499"/>
      <c r="E46" s="499"/>
      <c r="F46" s="499"/>
    </row>
    <row r="47" spans="1:7" ht="11.1" customHeight="1">
      <c r="A47" s="499"/>
      <c r="B47" s="499"/>
      <c r="C47" s="499"/>
      <c r="D47" s="499"/>
      <c r="E47" s="499"/>
      <c r="F47" s="499"/>
    </row>
    <row r="48" spans="1:7">
      <c r="A48" s="497" t="s">
        <v>255</v>
      </c>
      <c r="B48" s="497"/>
      <c r="C48" s="497"/>
      <c r="D48" s="497"/>
      <c r="E48" s="497"/>
      <c r="F48" s="497"/>
    </row>
  </sheetData>
  <sheetProtection formatColumns="0" formatRows="0"/>
  <mergeCells count="15">
    <mergeCell ref="A6:B6"/>
    <mergeCell ref="A1:F1"/>
    <mergeCell ref="A2:F2"/>
    <mergeCell ref="A3:F3"/>
    <mergeCell ref="A4:F4"/>
    <mergeCell ref="C5:D5"/>
    <mergeCell ref="A24:B24"/>
    <mergeCell ref="A29:B29"/>
    <mergeCell ref="A40:B40"/>
    <mergeCell ref="A7:B7"/>
    <mergeCell ref="A8:B8"/>
    <mergeCell ref="A9:B9"/>
    <mergeCell ref="A10:B10"/>
    <mergeCell ref="A15:B15"/>
    <mergeCell ref="A23:B23"/>
  </mergeCells>
  <printOptions horizontalCentered="1"/>
  <pageMargins left="0.70866141732283472" right="0.70866141732283472" top="0.74803149606299213" bottom="0.74803149606299213" header="0.31496062992125984" footer="0.31496062992125984"/>
  <pageSetup scale="90" orientation="portrait" horizontalDpi="1200" verticalDpi="1200" r:id="rId1"/>
  <colBreaks count="1" manualBreakCount="1">
    <brk id="6"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41</vt:i4>
      </vt:variant>
    </vt:vector>
  </HeadingPairs>
  <TitlesOfParts>
    <vt:vector size="79"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ANEXO</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'ETCA-III-05'!Área_de_impresión</vt:lpstr>
      <vt:lpstr>'ETCA-IV-01'!Área_de_impresión</vt:lpstr>
      <vt:lpstr>'ETCA-IV-02'!Área_de_impresión</vt:lpstr>
      <vt:lpstr>'ETCA-IV-03'!Área_de_impresión</vt:lpstr>
      <vt:lpstr>'Lista  FORMATOS  '!Área_de_impresión</vt:lpstr>
      <vt:lpstr>'ETCA-I-02'!Títulos_a_imprimir</vt:lpstr>
      <vt:lpstr>'ETCA-I-03'!Títulos_a_imprimir</vt:lpstr>
      <vt:lpstr>'ETCA-II-01'!Títulos_a_imprimir</vt:lpstr>
      <vt:lpstr>'ETCA-II-02'!Títulos_a_imprimir</vt:lpstr>
      <vt:lpstr>'ETCA-II-12'!Títulos_a_imprimir</vt:lpstr>
      <vt:lpstr>'ETCA-II-13'!Títulos_a_imprimir</vt:lpstr>
      <vt:lpstr>'ETCA-III-05'!Títulos_a_imprimir</vt:lpstr>
      <vt:lpstr>'ETCA-IV-02'!Títulos_a_imprimir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 </cp:lastModifiedBy>
  <cp:revision/>
  <cp:lastPrinted>2019-04-12T16:47:15Z</cp:lastPrinted>
  <dcterms:created xsi:type="dcterms:W3CDTF">2014-03-28T01:13:38Z</dcterms:created>
  <dcterms:modified xsi:type="dcterms:W3CDTF">2019-06-06T19:46:21Z</dcterms:modified>
</cp:coreProperties>
</file>