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TATUS A.DIRECTA" sheetId="2" r:id="rId1"/>
    <sheet name="CUENTA PUBLICA" sheetId="1" r:id="rId2"/>
  </sheets>
  <calcPr calcId="125725"/>
</workbook>
</file>

<file path=xl/calcChain.xml><?xml version="1.0" encoding="utf-8"?>
<calcChain xmlns="http://schemas.openxmlformats.org/spreadsheetml/2006/main">
  <c r="G26" i="2"/>
  <c r="F26"/>
  <c r="H25"/>
  <c r="H24"/>
  <c r="H23"/>
  <c r="H22"/>
  <c r="H21"/>
  <c r="H20"/>
  <c r="H19"/>
  <c r="L15"/>
  <c r="F15"/>
  <c r="G14"/>
  <c r="H14" s="1"/>
  <c r="H12"/>
  <c r="G10"/>
  <c r="G15" s="1"/>
  <c r="G27" s="1"/>
  <c r="H8"/>
  <c r="H34" i="1"/>
  <c r="G34"/>
  <c r="F34"/>
  <c r="G29"/>
  <c r="F29"/>
  <c r="H29"/>
  <c r="G23"/>
  <c r="H22"/>
  <c r="H20"/>
  <c r="F19"/>
  <c r="F23" s="1"/>
  <c r="F18"/>
  <c r="G17"/>
  <c r="H17" s="1"/>
  <c r="G15"/>
  <c r="H15" s="1"/>
  <c r="G14"/>
  <c r="G18" s="1"/>
  <c r="G13"/>
  <c r="F13"/>
  <c r="F35" s="1"/>
  <c r="H12"/>
  <c r="H11"/>
  <c r="H10"/>
  <c r="H13" l="1"/>
  <c r="H19"/>
  <c r="H23" s="1"/>
  <c r="F27" i="2"/>
  <c r="H26"/>
  <c r="H10"/>
  <c r="H15" s="1"/>
  <c r="G35" i="1"/>
  <c r="H27" i="2" l="1"/>
  <c r="H18" i="1"/>
  <c r="H35" s="1"/>
</calcChain>
</file>

<file path=xl/sharedStrings.xml><?xml version="1.0" encoding="utf-8"?>
<sst xmlns="http://schemas.openxmlformats.org/spreadsheetml/2006/main" count="106" uniqueCount="82">
  <si>
    <t>ORGANO DE CONTROL Y DESARROLLO ADMINISTRATIVO                                                                                                    SERVICIOS DE SALUD DE SONORA</t>
  </si>
  <si>
    <t>CONTROL DE OBSERVACIONES Y SEGUIMIENTO CUENTA PUBLICA</t>
  </si>
  <si>
    <t xml:space="preserve">Posición al 23 de abril de 2012 </t>
  </si>
  <si>
    <t>No.</t>
  </si>
  <si>
    <t>Dependencia</t>
  </si>
  <si>
    <t>Número de Observaciones</t>
  </si>
  <si>
    <t>Total</t>
  </si>
  <si>
    <t>Solventado</t>
  </si>
  <si>
    <t>Por Solventar</t>
  </si>
  <si>
    <t xml:space="preserve">CUENTA PUBLICA SERVICIOS DE SALUD DE SONORA </t>
  </si>
  <si>
    <t>ISAF - SSS Ejercicio 2007</t>
  </si>
  <si>
    <t>Despacho Externo - SSS  Ejercicio 2007</t>
  </si>
  <si>
    <t>Despacho Externo - HGE Ernesto Ramos Bours Ejercicio 2007</t>
  </si>
  <si>
    <t>Total Cuenta Publica 2007</t>
  </si>
  <si>
    <t>ISAF - SSS Ejercicio 2008</t>
  </si>
  <si>
    <t>ISAF  - Hospital General del Estado "Ernesto Ramos Bours"  Ejercicio 2008</t>
  </si>
  <si>
    <t>ISAF - HIES</t>
  </si>
  <si>
    <t>Despacho Externo -  SSS Ejercicio 2008</t>
  </si>
  <si>
    <r>
      <t xml:space="preserve">Total Cuenta Publica 2008  </t>
    </r>
    <r>
      <rPr>
        <b/>
        <sz val="16"/>
        <rFont val="Arial Narrow"/>
        <family val="2"/>
      </rPr>
      <t xml:space="preserve"> </t>
    </r>
  </si>
  <si>
    <t>ISAF - SSS Ejercicio 2009</t>
  </si>
  <si>
    <t>ISAF  - Hospital General del Estado "Ernesto Ramos Bours"  Ejercicio 2009</t>
  </si>
  <si>
    <t>Despacho Externo, SSS ejercicio 2009</t>
  </si>
  <si>
    <t>CUENTA PUBLICA 2009</t>
  </si>
  <si>
    <t>ISAF - SSS y HGE "Ramos Bours" Ejercicio 2010</t>
  </si>
  <si>
    <t>Despacho Externo - SSS  HGE Ramos Bours - ejercicio 2010</t>
  </si>
  <si>
    <t>Despacho Externo - Contingencias</t>
  </si>
  <si>
    <t>Despacho Externo - Hies</t>
  </si>
  <si>
    <t>SUBTOTAL CUENTA PUBLICA 2010</t>
  </si>
  <si>
    <t>ISAF  - SSS- HGE Ramos Bours e Hies</t>
  </si>
  <si>
    <t>Despacho Externo Informe Preliminar 2011 - SSS</t>
  </si>
  <si>
    <t>Despacho Externo Informe Preliminar 2011  Hge Ernesto Ramos Bours</t>
  </si>
  <si>
    <t>Despacho Externo - HIES</t>
  </si>
  <si>
    <t>SUBTOTAL CUENTA PUBLICA 2011</t>
  </si>
  <si>
    <t>TOTAL OBSERVACIONES CUENTA PUBLICA</t>
  </si>
  <si>
    <t xml:space="preserve">     </t>
  </si>
  <si>
    <t xml:space="preserve">              Organo de Control y Desarrollo Administrativo de los Servicios de Salud de Sonora</t>
  </si>
  <si>
    <t xml:space="preserve">             Control de Observaciones y Seguimiento</t>
  </si>
  <si>
    <t>Relación de Unidades Auditadas y su estado de Solventación al 31 de marzo de 2012.</t>
  </si>
  <si>
    <t>Rubro</t>
  </si>
  <si>
    <t>Período                Auditado</t>
  </si>
  <si>
    <t>Plazo para responder</t>
  </si>
  <si>
    <t>Pendiente</t>
  </si>
  <si>
    <t xml:space="preserve">Servicios de Salud de Sonora </t>
  </si>
  <si>
    <t>Servicios de Salud de Sonora</t>
  </si>
  <si>
    <t>Organización General, Recursos Financieros, Materiales y Humanos.</t>
  </si>
  <si>
    <t xml:space="preserve"> Julio a Diciembre 2006 - Enero a Octubre 2007</t>
  </si>
  <si>
    <t>10 días</t>
  </si>
  <si>
    <t>y 1 de Enero de 2008 al 31 de Enero de 2009.</t>
  </si>
  <si>
    <t xml:space="preserve">Servicios de Salud de Sonora   </t>
  </si>
  <si>
    <t>1 de Enero  al 31 de Diciembre  de 2009.</t>
  </si>
  <si>
    <t>1 de Enero  al 31 de Diciembre  de 2010.</t>
  </si>
  <si>
    <t>Total de Observaciones 2008, 2009,               2010 y 2011</t>
  </si>
  <si>
    <t>Servicios de Salud de Sonora 2012</t>
  </si>
  <si>
    <t>PRIMER TRIMESTRE 2012</t>
  </si>
  <si>
    <t>Hospital General de Cd. Obregón</t>
  </si>
  <si>
    <t>Cuentas por Cobrar- Cuotas de Recuperación</t>
  </si>
  <si>
    <t>1ro de Julio de 2010 al 30 de septiembre de 2011</t>
  </si>
  <si>
    <t>S-0136/2012  24/Ene/12</t>
  </si>
  <si>
    <t>Laboratorio Estatal de Salud Pública</t>
  </si>
  <si>
    <t>Organización General, Recursos Humanos Materiales y Financieros.</t>
  </si>
  <si>
    <t>Enero de 2010 al 30 de junio de 2011</t>
  </si>
  <si>
    <t>S-0139/2012  30/Ene/2012</t>
  </si>
  <si>
    <t>Dirección General de Riesgos Sanitarios</t>
  </si>
  <si>
    <t>S-0135/2012 26/Ene/2012</t>
  </si>
  <si>
    <t>Informe Final 2011</t>
  </si>
  <si>
    <t>1 de Enero al 31 de Diciembre de 2011.</t>
  </si>
  <si>
    <t>S-0625/2012 30/Mzo/2012</t>
  </si>
  <si>
    <t>Informe Final HIES 2011</t>
  </si>
  <si>
    <t>S-0623/2012 30/Mzo/2012</t>
  </si>
  <si>
    <t>Dirección de Servicios Generales</t>
  </si>
  <si>
    <t xml:space="preserve">Revisión Vehicular </t>
  </si>
  <si>
    <t>Diciembre de 2011</t>
  </si>
  <si>
    <t>S-0587/2012 30/Mzo/2012</t>
  </si>
  <si>
    <t>Dirección General de Administración</t>
  </si>
  <si>
    <t>Deudores Diversos</t>
  </si>
  <si>
    <t>1 de Enero al 31 de Octubre de 2011.</t>
  </si>
  <si>
    <t>S-0601/2012 30/Mzo/2012</t>
  </si>
  <si>
    <t>Centro de Salud Lomas de Madrid</t>
  </si>
  <si>
    <t>1 de Enero 2010 al 30 de Septiembre de 2011.</t>
  </si>
  <si>
    <t>S-0624/2012 30/Mzo/2012</t>
  </si>
  <si>
    <t>Total observaciones 2012</t>
  </si>
  <si>
    <t>Gran Total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</si>
</sst>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theme="6" tint="0.39997558519241921"/>
      <name val="Arial Narrow"/>
      <family val="2"/>
    </font>
    <font>
      <b/>
      <sz val="16"/>
      <name val="Arial Narrow"/>
      <family val="2"/>
    </font>
    <font>
      <sz val="9"/>
      <name val="Arial Narrow"/>
      <family val="2"/>
    </font>
    <font>
      <sz val="7"/>
      <name val="Arial"/>
      <family val="2"/>
    </font>
    <font>
      <b/>
      <sz val="14"/>
      <name val="Arial Narrow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 Narrow"/>
      <family val="2"/>
    </font>
    <font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top"/>
    </xf>
    <xf numFmtId="0" fontId="4" fillId="2" borderId="9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vertical="top"/>
    </xf>
    <xf numFmtId="0" fontId="7" fillId="0" borderId="14" xfId="1" applyFont="1" applyFill="1" applyBorder="1" applyAlignment="1">
      <alignment vertical="top"/>
    </xf>
    <xf numFmtId="0" fontId="6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top"/>
    </xf>
    <xf numFmtId="0" fontId="4" fillId="0" borderId="16" xfId="1" applyFont="1" applyFill="1" applyBorder="1" applyAlignment="1">
      <alignment horizontal="center" vertical="top"/>
    </xf>
    <xf numFmtId="0" fontId="8" fillId="0" borderId="18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textRotation="255"/>
    </xf>
    <xf numFmtId="0" fontId="8" fillId="2" borderId="27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3" fillId="0" borderId="0" xfId="0" applyFont="1"/>
    <xf numFmtId="0" fontId="8" fillId="0" borderId="2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 textRotation="255" wrapText="1"/>
    </xf>
    <xf numFmtId="0" fontId="1" fillId="0" borderId="0" xfId="0" applyFont="1"/>
    <xf numFmtId="0" fontId="8" fillId="0" borderId="3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textRotation="255"/>
    </xf>
    <xf numFmtId="0" fontId="8" fillId="2" borderId="26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textRotation="255" wrapText="1"/>
    </xf>
    <xf numFmtId="0" fontId="9" fillId="2" borderId="27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5" borderId="41" xfId="0" applyFont="1" applyFill="1" applyBorder="1" applyAlignment="1">
      <alignment horizontal="center" vertical="center"/>
    </xf>
    <xf numFmtId="0" fontId="7" fillId="0" borderId="42" xfId="0" applyFont="1" applyBorder="1"/>
    <xf numFmtId="0" fontId="14" fillId="0" borderId="43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/>
    </xf>
    <xf numFmtId="0" fontId="20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justify" vertical="center"/>
    </xf>
    <xf numFmtId="0" fontId="10" fillId="0" borderId="21" xfId="0" applyFont="1" applyBorder="1" applyAlignment="1">
      <alignment horizontal="center" vertical="center" wrapText="1"/>
    </xf>
    <xf numFmtId="0" fontId="0" fillId="0" borderId="0" xfId="0" applyFill="1"/>
    <xf numFmtId="0" fontId="7" fillId="0" borderId="18" xfId="0" applyFont="1" applyBorder="1"/>
    <xf numFmtId="0" fontId="14" fillId="0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/>
    </xf>
    <xf numFmtId="0" fontId="20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21" fillId="0" borderId="21" xfId="0" applyFont="1" applyBorder="1"/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10" fillId="0" borderId="18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/>
    <xf numFmtId="0" fontId="10" fillId="0" borderId="19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7" fillId="4" borderId="46" xfId="0" applyFont="1" applyFill="1" applyBorder="1" applyAlignment="1">
      <alignment horizontal="left" vertical="top" wrapText="1"/>
    </xf>
    <xf numFmtId="0" fontId="19" fillId="0" borderId="47" xfId="0" applyFont="1" applyBorder="1" applyAlignment="1">
      <alignment vertical="top"/>
    </xf>
    <xf numFmtId="0" fontId="9" fillId="3" borderId="39" xfId="0" applyFont="1" applyFill="1" applyBorder="1" applyAlignment="1">
      <alignment horizontal="left" vertical="center" wrapText="1"/>
    </xf>
    <xf numFmtId="0" fontId="0" fillId="3" borderId="39" xfId="0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4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3" xfId="1" applyFont="1" applyBorder="1" applyAlignment="1">
      <alignment horizontal="center" vertical="center" textRotation="255" wrapText="1"/>
    </xf>
    <xf numFmtId="0" fontId="1" fillId="0" borderId="23" xfId="1" applyFont="1" applyBorder="1" applyAlignment="1">
      <alignment horizontal="center" vertical="center" textRotation="255" wrapText="1"/>
    </xf>
    <xf numFmtId="0" fontId="3" fillId="0" borderId="23" xfId="1" applyFont="1" applyFill="1" applyBorder="1" applyAlignment="1">
      <alignment horizontal="center" vertical="center" textRotation="255" wrapText="1"/>
    </xf>
    <xf numFmtId="0" fontId="8" fillId="0" borderId="32" xfId="1" applyFont="1" applyFill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textRotation="255" wrapText="1"/>
    </xf>
    <xf numFmtId="0" fontId="9" fillId="0" borderId="23" xfId="1" applyFont="1" applyFill="1" applyBorder="1" applyAlignment="1">
      <alignment horizontal="center" vertical="center" textRotation="255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304800</xdr:colOff>
      <xdr:row>2</xdr:row>
      <xdr:rowOff>106680</xdr:rowOff>
    </xdr:to>
    <xdr:pic>
      <xdr:nvPicPr>
        <xdr:cNvPr id="2" name="0 Imagen" descr="Contralorí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42925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B36" sqref="B36"/>
    </sheetView>
  </sheetViews>
  <sheetFormatPr baseColWidth="10" defaultColWidth="11.42578125" defaultRowHeight="15"/>
  <cols>
    <col min="1" max="1" width="4.28515625" customWidth="1"/>
    <col min="2" max="2" width="33.140625" customWidth="1"/>
    <col min="3" max="3" width="29.7109375" customWidth="1"/>
    <col min="4" max="4" width="17.5703125" customWidth="1"/>
    <col min="6" max="6" width="7.140625" customWidth="1"/>
    <col min="7" max="7" width="9.7109375" customWidth="1"/>
    <col min="8" max="8" width="10.140625" customWidth="1"/>
  </cols>
  <sheetData>
    <row r="1" spans="1:12" ht="18">
      <c r="A1" s="111" t="s">
        <v>34</v>
      </c>
      <c r="B1" s="111"/>
      <c r="C1" s="111"/>
      <c r="D1" s="111"/>
      <c r="E1" s="111"/>
      <c r="F1" s="111"/>
      <c r="G1" s="111"/>
      <c r="H1" s="111"/>
    </row>
    <row r="2" spans="1:12">
      <c r="A2" s="111" t="s">
        <v>35</v>
      </c>
      <c r="B2" s="112"/>
      <c r="C2" s="112"/>
      <c r="D2" s="112"/>
      <c r="E2" s="112"/>
      <c r="F2" s="112"/>
      <c r="G2" s="112"/>
      <c r="H2" s="112"/>
    </row>
    <row r="3" spans="1:12" ht="20.25">
      <c r="A3" s="113" t="s">
        <v>36</v>
      </c>
      <c r="B3" s="113"/>
      <c r="C3" s="113"/>
      <c r="D3" s="113"/>
      <c r="E3" s="113"/>
      <c r="F3" s="113"/>
      <c r="G3" s="113"/>
      <c r="H3" s="113"/>
    </row>
    <row r="4" spans="1:12" ht="16.5" thickBot="1">
      <c r="A4" s="60" t="s">
        <v>37</v>
      </c>
      <c r="B4" s="61"/>
      <c r="C4" s="61"/>
      <c r="D4" s="61"/>
      <c r="E4" s="62"/>
      <c r="F4" s="63"/>
      <c r="G4" s="62"/>
      <c r="H4" s="62"/>
    </row>
    <row r="5" spans="1:12" ht="15.75" thickTop="1">
      <c r="A5" s="114" t="s">
        <v>3</v>
      </c>
      <c r="B5" s="116" t="s">
        <v>4</v>
      </c>
      <c r="C5" s="116" t="s">
        <v>38</v>
      </c>
      <c r="D5" s="116" t="s">
        <v>39</v>
      </c>
      <c r="E5" s="118" t="s">
        <v>40</v>
      </c>
      <c r="F5" s="120" t="s">
        <v>5</v>
      </c>
      <c r="G5" s="121"/>
      <c r="H5" s="122"/>
    </row>
    <row r="6" spans="1:12" ht="15.75" thickBot="1">
      <c r="A6" s="115"/>
      <c r="B6" s="117"/>
      <c r="C6" s="117"/>
      <c r="D6" s="117"/>
      <c r="E6" s="119"/>
      <c r="F6" s="64" t="s">
        <v>6</v>
      </c>
      <c r="G6" s="64" t="s">
        <v>7</v>
      </c>
      <c r="H6" s="64" t="s">
        <v>41</v>
      </c>
    </row>
    <row r="7" spans="1:12" ht="18.75" thickTop="1">
      <c r="A7" s="65" t="s">
        <v>42</v>
      </c>
      <c r="B7" s="66"/>
      <c r="C7" s="67">
        <v>2008</v>
      </c>
      <c r="D7" s="68"/>
      <c r="E7" s="69"/>
      <c r="F7" s="69"/>
      <c r="G7" s="69"/>
      <c r="H7" s="69"/>
    </row>
    <row r="8" spans="1:12" s="72" customFormat="1" ht="25.5">
      <c r="A8" s="70">
        <v>1</v>
      </c>
      <c r="B8" s="71" t="s">
        <v>43</v>
      </c>
      <c r="C8" s="71" t="s">
        <v>44</v>
      </c>
      <c r="D8" s="71" t="s">
        <v>45</v>
      </c>
      <c r="E8" s="71" t="s">
        <v>46</v>
      </c>
      <c r="F8" s="71">
        <v>10</v>
      </c>
      <c r="G8" s="71">
        <v>10</v>
      </c>
      <c r="H8" s="71">
        <f>+F8-G8</f>
        <v>0</v>
      </c>
    </row>
    <row r="9" spans="1:12" ht="18">
      <c r="A9" s="73" t="s">
        <v>42</v>
      </c>
      <c r="B9" s="74"/>
      <c r="C9" s="75">
        <v>2009</v>
      </c>
      <c r="D9" s="76"/>
      <c r="E9" s="77"/>
      <c r="F9" s="77"/>
      <c r="G9" s="77"/>
      <c r="H9" s="77"/>
    </row>
    <row r="10" spans="1:12" ht="25.5">
      <c r="A10" s="78">
        <v>2</v>
      </c>
      <c r="B10" s="71" t="s">
        <v>43</v>
      </c>
      <c r="C10" s="71" t="s">
        <v>44</v>
      </c>
      <c r="D10" s="71" t="s">
        <v>47</v>
      </c>
      <c r="E10" s="71" t="s">
        <v>46</v>
      </c>
      <c r="F10" s="71">
        <v>74</v>
      </c>
      <c r="G10" s="79">
        <f>60+6</f>
        <v>66</v>
      </c>
      <c r="H10" s="71">
        <f>(F10-G10)</f>
        <v>8</v>
      </c>
    </row>
    <row r="11" spans="1:12" ht="18">
      <c r="A11" s="80" t="s">
        <v>48</v>
      </c>
      <c r="B11" s="81"/>
      <c r="C11" s="75">
        <v>2010</v>
      </c>
      <c r="D11" s="82"/>
      <c r="E11" s="83"/>
      <c r="F11" s="84"/>
      <c r="G11" s="85"/>
      <c r="H11" s="85"/>
    </row>
    <row r="12" spans="1:12" ht="25.5">
      <c r="A12" s="86">
        <v>4</v>
      </c>
      <c r="B12" s="79" t="s">
        <v>43</v>
      </c>
      <c r="C12" s="79" t="s">
        <v>44</v>
      </c>
      <c r="D12" s="79" t="s">
        <v>49</v>
      </c>
      <c r="E12" s="79" t="s">
        <v>46</v>
      </c>
      <c r="F12" s="79">
        <v>69</v>
      </c>
      <c r="G12" s="79">
        <v>38</v>
      </c>
      <c r="H12" s="79">
        <f>(F12-G12)</f>
        <v>31</v>
      </c>
    </row>
    <row r="13" spans="1:12" s="72" customFormat="1" ht="18">
      <c r="A13" s="80" t="s">
        <v>48</v>
      </c>
      <c r="B13" s="79"/>
      <c r="C13" s="87">
        <v>2011</v>
      </c>
      <c r="D13" s="79"/>
      <c r="E13" s="79"/>
      <c r="F13" s="79"/>
      <c r="G13" s="79"/>
      <c r="H13" s="79"/>
    </row>
    <row r="14" spans="1:12" s="72" customFormat="1" ht="25.5">
      <c r="A14" s="88"/>
      <c r="B14" s="89" t="s">
        <v>43</v>
      </c>
      <c r="C14" s="89" t="s">
        <v>44</v>
      </c>
      <c r="D14" s="89" t="s">
        <v>50</v>
      </c>
      <c r="E14" s="89" t="s">
        <v>46</v>
      </c>
      <c r="F14" s="89">
        <v>147</v>
      </c>
      <c r="G14" s="89">
        <f>67+2</f>
        <v>69</v>
      </c>
      <c r="H14" s="89">
        <f>+F14-G14</f>
        <v>78</v>
      </c>
    </row>
    <row r="15" spans="1:12" ht="26.25" thickBot="1">
      <c r="A15" s="90"/>
      <c r="B15" s="91" t="s">
        <v>51</v>
      </c>
      <c r="C15" s="91"/>
      <c r="D15" s="91"/>
      <c r="E15" s="91"/>
      <c r="F15" s="92">
        <f>+F8+F10+F12+F14</f>
        <v>300</v>
      </c>
      <c r="G15" s="92">
        <f>+G8+G10+G12+G14</f>
        <v>183</v>
      </c>
      <c r="H15" s="92">
        <f>+H8+H10+H12+H14</f>
        <v>117</v>
      </c>
      <c r="L15">
        <f>19+12</f>
        <v>31</v>
      </c>
    </row>
    <row r="16" spans="1:12" ht="15.75" thickBot="1">
      <c r="A16" s="107" t="s">
        <v>52</v>
      </c>
      <c r="B16" s="108"/>
      <c r="C16" s="108"/>
      <c r="D16" s="108"/>
      <c r="E16" s="108"/>
      <c r="F16" s="108"/>
      <c r="G16" s="108"/>
      <c r="H16" s="108"/>
    </row>
    <row r="17" spans="1:8" s="72" customFormat="1">
      <c r="A17" s="109" t="s">
        <v>53</v>
      </c>
      <c r="B17" s="110"/>
      <c r="C17" s="93"/>
      <c r="D17" s="93"/>
      <c r="E17" s="93"/>
      <c r="F17" s="94"/>
      <c r="G17" s="94"/>
      <c r="H17" s="94"/>
    </row>
    <row r="18" spans="1:8" s="72" customFormat="1" ht="38.25">
      <c r="A18" s="95">
        <v>1</v>
      </c>
      <c r="B18" s="96" t="s">
        <v>54</v>
      </c>
      <c r="C18" s="79" t="s">
        <v>55</v>
      </c>
      <c r="D18" s="79" t="s">
        <v>56</v>
      </c>
      <c r="E18" s="97" t="s">
        <v>57</v>
      </c>
      <c r="F18" s="79">
        <v>1</v>
      </c>
      <c r="G18" s="79">
        <v>0</v>
      </c>
      <c r="H18" s="79">
        <v>1</v>
      </c>
    </row>
    <row r="19" spans="1:8" s="72" customFormat="1" ht="25.5">
      <c r="A19" s="86">
        <v>2</v>
      </c>
      <c r="B19" s="79" t="s">
        <v>58</v>
      </c>
      <c r="C19" s="79" t="s">
        <v>59</v>
      </c>
      <c r="D19" s="79" t="s">
        <v>60</v>
      </c>
      <c r="E19" s="79" t="s">
        <v>61</v>
      </c>
      <c r="F19" s="79">
        <v>7</v>
      </c>
      <c r="G19" s="79">
        <v>2</v>
      </c>
      <c r="H19" s="79">
        <f t="shared" ref="H19:H25" si="0">+F19-G19</f>
        <v>5</v>
      </c>
    </row>
    <row r="20" spans="1:8" s="72" customFormat="1" ht="25.5">
      <c r="A20" s="86">
        <v>3</v>
      </c>
      <c r="B20" s="79" t="s">
        <v>62</v>
      </c>
      <c r="C20" s="79" t="s">
        <v>59</v>
      </c>
      <c r="D20" s="79" t="s">
        <v>60</v>
      </c>
      <c r="E20" s="79" t="s">
        <v>63</v>
      </c>
      <c r="F20" s="79">
        <v>8</v>
      </c>
      <c r="G20" s="79">
        <v>1</v>
      </c>
      <c r="H20" s="79">
        <f t="shared" si="0"/>
        <v>7</v>
      </c>
    </row>
    <row r="21" spans="1:8" s="72" customFormat="1" ht="55.5" customHeight="1">
      <c r="A21" s="86">
        <v>4</v>
      </c>
      <c r="B21" s="79" t="s">
        <v>64</v>
      </c>
      <c r="C21" s="79" t="s">
        <v>59</v>
      </c>
      <c r="D21" s="79" t="s">
        <v>65</v>
      </c>
      <c r="E21" s="79" t="s">
        <v>66</v>
      </c>
      <c r="F21" s="79">
        <v>68</v>
      </c>
      <c r="G21" s="79">
        <v>2</v>
      </c>
      <c r="H21" s="79">
        <f t="shared" si="0"/>
        <v>66</v>
      </c>
    </row>
    <row r="22" spans="1:8" s="72" customFormat="1" ht="25.5">
      <c r="A22" s="86">
        <v>5</v>
      </c>
      <c r="B22" s="79" t="s">
        <v>67</v>
      </c>
      <c r="C22" s="79" t="s">
        <v>59</v>
      </c>
      <c r="D22" s="79" t="s">
        <v>65</v>
      </c>
      <c r="E22" s="79" t="s">
        <v>68</v>
      </c>
      <c r="F22" s="79">
        <v>4</v>
      </c>
      <c r="G22" s="79">
        <v>0</v>
      </c>
      <c r="H22" s="79">
        <f t="shared" si="0"/>
        <v>4</v>
      </c>
    </row>
    <row r="23" spans="1:8" s="72" customFormat="1" ht="25.5">
      <c r="A23" s="86">
        <v>6</v>
      </c>
      <c r="B23" s="79" t="s">
        <v>69</v>
      </c>
      <c r="C23" s="79" t="s">
        <v>70</v>
      </c>
      <c r="D23" s="79" t="s">
        <v>71</v>
      </c>
      <c r="E23" s="79" t="s">
        <v>72</v>
      </c>
      <c r="F23" s="79">
        <v>1</v>
      </c>
      <c r="G23" s="79">
        <v>0</v>
      </c>
      <c r="H23" s="79">
        <f t="shared" si="0"/>
        <v>1</v>
      </c>
    </row>
    <row r="24" spans="1:8" s="72" customFormat="1" ht="25.5">
      <c r="A24" s="86">
        <v>7</v>
      </c>
      <c r="B24" s="79" t="s">
        <v>73</v>
      </c>
      <c r="C24" s="79" t="s">
        <v>74</v>
      </c>
      <c r="D24" s="79" t="s">
        <v>75</v>
      </c>
      <c r="E24" s="79" t="s">
        <v>76</v>
      </c>
      <c r="F24" s="79">
        <v>1</v>
      </c>
      <c r="G24" s="79">
        <v>0</v>
      </c>
      <c r="H24" s="79">
        <f t="shared" si="0"/>
        <v>1</v>
      </c>
    </row>
    <row r="25" spans="1:8" s="72" customFormat="1" ht="25.5">
      <c r="A25" s="86">
        <v>8</v>
      </c>
      <c r="B25" s="79" t="s">
        <v>77</v>
      </c>
      <c r="C25" s="79" t="s">
        <v>59</v>
      </c>
      <c r="D25" s="79" t="s">
        <v>78</v>
      </c>
      <c r="E25" s="79" t="s">
        <v>79</v>
      </c>
      <c r="F25" s="79">
        <v>3</v>
      </c>
      <c r="G25" s="79">
        <v>0</v>
      </c>
      <c r="H25" s="79">
        <f t="shared" si="0"/>
        <v>3</v>
      </c>
    </row>
    <row r="26" spans="1:8" s="101" customFormat="1" ht="15.75" thickBot="1">
      <c r="A26" s="98"/>
      <c r="B26" s="99" t="s">
        <v>80</v>
      </c>
      <c r="C26" s="100"/>
      <c r="D26" s="100"/>
      <c r="E26" s="100"/>
      <c r="F26" s="99">
        <f>SUM(F18:F25)</f>
        <v>93</v>
      </c>
      <c r="G26" s="99">
        <f>SUM(G18:G25)</f>
        <v>5</v>
      </c>
      <c r="H26" s="99">
        <f>SUM(H18:H25)</f>
        <v>88</v>
      </c>
    </row>
    <row r="27" spans="1:8" ht="17.25" thickTop="1" thickBot="1">
      <c r="A27" s="102"/>
      <c r="B27" s="103" t="s">
        <v>81</v>
      </c>
      <c r="C27" s="103"/>
      <c r="D27" s="103"/>
      <c r="E27" s="103"/>
      <c r="F27" s="104">
        <f>+F15+F26</f>
        <v>393</v>
      </c>
      <c r="G27" s="104">
        <f>+G15+G26</f>
        <v>188</v>
      </c>
      <c r="H27" s="104">
        <f>+H15+H26</f>
        <v>205</v>
      </c>
    </row>
    <row r="28" spans="1:8" ht="15.75" thickTop="1">
      <c r="F28" s="105"/>
      <c r="G28" s="106"/>
      <c r="H28" s="106"/>
    </row>
    <row r="29" spans="1:8">
      <c r="F29" s="105"/>
      <c r="G29" s="106"/>
      <c r="H29" s="106"/>
    </row>
    <row r="30" spans="1:8">
      <c r="F30" s="105"/>
      <c r="G30" s="106"/>
      <c r="H30" s="106"/>
    </row>
    <row r="31" spans="1:8">
      <c r="F31" s="105"/>
      <c r="G31" s="106"/>
      <c r="H31" s="106"/>
    </row>
    <row r="32" spans="1:8">
      <c r="F32" s="105"/>
      <c r="G32" s="106"/>
      <c r="H32" s="106"/>
    </row>
    <row r="33" spans="6:8">
      <c r="F33" s="105"/>
      <c r="G33" s="106"/>
      <c r="H33" s="106"/>
    </row>
    <row r="34" spans="6:8">
      <c r="F34" s="105"/>
      <c r="G34" s="106"/>
      <c r="H34" s="106"/>
    </row>
    <row r="35" spans="6:8">
      <c r="F35" s="105"/>
      <c r="G35" s="106"/>
      <c r="H35" s="106"/>
    </row>
    <row r="36" spans="6:8">
      <c r="F36" s="105"/>
      <c r="G36" s="106"/>
      <c r="H36" s="106"/>
    </row>
    <row r="37" spans="6:8">
      <c r="F37" s="105"/>
      <c r="G37" s="106"/>
      <c r="H37" s="106"/>
    </row>
    <row r="38" spans="6:8">
      <c r="F38" s="105"/>
      <c r="G38" s="106"/>
      <c r="H38" s="106"/>
    </row>
    <row r="39" spans="6:8">
      <c r="F39" s="105"/>
      <c r="G39" s="106"/>
      <c r="H39" s="106"/>
    </row>
    <row r="40" spans="6:8">
      <c r="F40" s="105"/>
      <c r="G40" s="106"/>
      <c r="H40" s="106"/>
    </row>
    <row r="41" spans="6:8">
      <c r="F41" s="105"/>
      <c r="G41" s="106"/>
      <c r="H41" s="106"/>
    </row>
    <row r="42" spans="6:8">
      <c r="F42" s="105"/>
      <c r="G42" s="106"/>
      <c r="H42" s="106"/>
    </row>
    <row r="43" spans="6:8">
      <c r="F43" s="105"/>
      <c r="G43" s="106"/>
      <c r="H43" s="106"/>
    </row>
    <row r="44" spans="6:8">
      <c r="F44" s="105"/>
      <c r="G44" s="106"/>
      <c r="H44" s="106"/>
    </row>
    <row r="45" spans="6:8">
      <c r="F45" s="105"/>
      <c r="G45" s="106"/>
      <c r="H45" s="106"/>
    </row>
    <row r="46" spans="6:8">
      <c r="F46" s="105"/>
      <c r="G46" s="106"/>
      <c r="H46" s="106"/>
    </row>
    <row r="47" spans="6:8">
      <c r="F47" s="105"/>
      <c r="G47" s="106"/>
      <c r="H47" s="106"/>
    </row>
    <row r="48" spans="6:8">
      <c r="F48" s="105"/>
      <c r="G48" s="106"/>
      <c r="H48" s="106"/>
    </row>
    <row r="49" spans="6:8">
      <c r="F49" s="105"/>
      <c r="G49" s="106"/>
      <c r="H49" s="106"/>
    </row>
    <row r="50" spans="6:8">
      <c r="F50" s="105"/>
      <c r="G50" s="106"/>
      <c r="H50" s="106"/>
    </row>
    <row r="51" spans="6:8">
      <c r="F51" s="105"/>
      <c r="G51" s="106"/>
      <c r="H51" s="106"/>
    </row>
    <row r="52" spans="6:8">
      <c r="F52" s="105"/>
      <c r="G52" s="106"/>
      <c r="H52" s="106"/>
    </row>
    <row r="53" spans="6:8">
      <c r="F53" s="105"/>
      <c r="G53" s="106"/>
      <c r="H53" s="106"/>
    </row>
    <row r="54" spans="6:8">
      <c r="F54" s="105"/>
      <c r="G54" s="106"/>
      <c r="H54" s="106"/>
    </row>
    <row r="55" spans="6:8">
      <c r="F55" s="105"/>
      <c r="G55" s="106"/>
      <c r="H55" s="106"/>
    </row>
    <row r="56" spans="6:8">
      <c r="F56" s="105"/>
      <c r="G56" s="106"/>
      <c r="H56" s="106"/>
    </row>
    <row r="57" spans="6:8">
      <c r="F57" s="105"/>
      <c r="G57" s="106"/>
      <c r="H57" s="106"/>
    </row>
    <row r="58" spans="6:8">
      <c r="F58" s="105"/>
      <c r="G58" s="106"/>
      <c r="H58" s="106"/>
    </row>
    <row r="59" spans="6:8">
      <c r="F59" s="105"/>
      <c r="G59" s="106"/>
      <c r="H59" s="106"/>
    </row>
    <row r="60" spans="6:8">
      <c r="F60" s="105"/>
      <c r="G60" s="106"/>
      <c r="H60" s="106"/>
    </row>
    <row r="61" spans="6:8">
      <c r="F61" s="105"/>
      <c r="G61" s="106"/>
      <c r="H61" s="106"/>
    </row>
    <row r="62" spans="6:8">
      <c r="F62" s="105"/>
      <c r="G62" s="106"/>
      <c r="H62" s="106"/>
    </row>
    <row r="63" spans="6:8">
      <c r="F63" s="105"/>
      <c r="G63" s="106"/>
      <c r="H63" s="106"/>
    </row>
    <row r="64" spans="6:8">
      <c r="F64" s="105"/>
      <c r="G64" s="106"/>
      <c r="H64" s="106"/>
    </row>
    <row r="65" spans="6:8">
      <c r="F65" s="105"/>
      <c r="G65" s="106"/>
      <c r="H65" s="106"/>
    </row>
    <row r="66" spans="6:8">
      <c r="F66" s="105"/>
      <c r="G66" s="106"/>
      <c r="H66" s="106"/>
    </row>
    <row r="67" spans="6:8">
      <c r="F67" s="105"/>
      <c r="G67" s="106"/>
      <c r="H67" s="106"/>
    </row>
    <row r="68" spans="6:8">
      <c r="F68" s="105"/>
      <c r="G68" s="106"/>
      <c r="H68" s="106"/>
    </row>
  </sheetData>
  <sheetProtection password="CCE1" sheet="1" objects="1" scenarios="1"/>
  <mergeCells count="11">
    <mergeCell ref="A16:H16"/>
    <mergeCell ref="A17:B17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36"/>
  <sheetViews>
    <sheetView workbookViewId="0">
      <selection activeCell="C22" sqref="C22"/>
    </sheetView>
  </sheetViews>
  <sheetFormatPr baseColWidth="10" defaultRowHeight="15"/>
  <cols>
    <col min="2" max="2" width="11.28515625" customWidth="1"/>
    <col min="3" max="3" width="3.7109375" customWidth="1"/>
    <col min="4" max="4" width="3.85546875" bestFit="1" customWidth="1"/>
    <col min="5" max="5" width="49.140625" customWidth="1"/>
    <col min="6" max="6" width="10.28515625" customWidth="1"/>
    <col min="7" max="7" width="9.5703125" bestFit="1" customWidth="1"/>
    <col min="8" max="8" width="10.28515625" customWidth="1"/>
  </cols>
  <sheetData>
    <row r="1" spans="3:8">
      <c r="C1" s="128" t="s">
        <v>0</v>
      </c>
      <c r="D1" s="128"/>
      <c r="E1" s="128"/>
      <c r="F1" s="129"/>
      <c r="G1" s="129"/>
      <c r="H1" s="129"/>
    </row>
    <row r="2" spans="3:8">
      <c r="C2" s="128"/>
      <c r="D2" s="128"/>
      <c r="E2" s="128"/>
      <c r="F2" s="129"/>
      <c r="G2" s="129"/>
      <c r="H2" s="129"/>
    </row>
    <row r="3" spans="3:8">
      <c r="C3" s="128"/>
      <c r="D3" s="128"/>
      <c r="E3" s="128"/>
      <c r="F3" s="129"/>
      <c r="G3" s="129"/>
      <c r="H3" s="129"/>
    </row>
    <row r="4" spans="3:8">
      <c r="C4" s="1"/>
      <c r="D4" s="1"/>
      <c r="E4" s="128" t="s">
        <v>1</v>
      </c>
      <c r="F4" s="130"/>
      <c r="G4" s="130"/>
      <c r="H4" s="2"/>
    </row>
    <row r="5" spans="3:8">
      <c r="C5" s="131" t="s">
        <v>2</v>
      </c>
      <c r="D5" s="131"/>
      <c r="E5" s="132"/>
      <c r="F5" s="132"/>
      <c r="G5" s="132"/>
      <c r="H5" s="132"/>
    </row>
    <row r="6" spans="3:8" ht="15.75" thickBot="1">
      <c r="C6" s="133"/>
      <c r="D6" s="133"/>
      <c r="E6" s="133"/>
      <c r="F6" s="133"/>
      <c r="G6" s="133"/>
      <c r="H6" s="133"/>
    </row>
    <row r="7" spans="3:8" ht="15.75" thickTop="1">
      <c r="C7" s="3" t="s">
        <v>3</v>
      </c>
      <c r="D7" s="4"/>
      <c r="E7" s="134" t="s">
        <v>4</v>
      </c>
      <c r="F7" s="136" t="s">
        <v>5</v>
      </c>
      <c r="G7" s="137"/>
      <c r="H7" s="138"/>
    </row>
    <row r="8" spans="3:8" ht="25.5" customHeight="1" thickBot="1">
      <c r="C8" s="5"/>
      <c r="D8" s="6"/>
      <c r="E8" s="135"/>
      <c r="F8" s="7" t="s">
        <v>6</v>
      </c>
      <c r="G8" s="7" t="s">
        <v>7</v>
      </c>
      <c r="H8" s="8" t="s">
        <v>8</v>
      </c>
    </row>
    <row r="9" spans="3:8" ht="16.5" thickTop="1">
      <c r="C9" s="9" t="s">
        <v>9</v>
      </c>
      <c r="D9" s="10"/>
      <c r="E9" s="11"/>
      <c r="F9" s="12"/>
      <c r="G9" s="12"/>
      <c r="H9" s="13"/>
    </row>
    <row r="10" spans="3:8" ht="16.5">
      <c r="C10" s="14">
        <v>1</v>
      </c>
      <c r="D10" s="139">
        <v>2007</v>
      </c>
      <c r="E10" s="15" t="s">
        <v>10</v>
      </c>
      <c r="F10" s="16">
        <v>12</v>
      </c>
      <c r="G10" s="16">
        <v>11</v>
      </c>
      <c r="H10" s="17">
        <f>+F10-G10</f>
        <v>1</v>
      </c>
    </row>
    <row r="11" spans="3:8" ht="16.5">
      <c r="C11" s="18">
        <v>2</v>
      </c>
      <c r="D11" s="140"/>
      <c r="E11" s="19" t="s">
        <v>11</v>
      </c>
      <c r="F11" s="16">
        <v>8</v>
      </c>
      <c r="G11" s="16">
        <v>8</v>
      </c>
      <c r="H11" s="17">
        <f>+F11-G11</f>
        <v>0</v>
      </c>
    </row>
    <row r="12" spans="3:8" ht="21.75" customHeight="1">
      <c r="C12" s="18">
        <v>3</v>
      </c>
      <c r="D12" s="124"/>
      <c r="E12" s="19" t="s">
        <v>12</v>
      </c>
      <c r="F12" s="20">
        <v>4</v>
      </c>
      <c r="G12" s="20">
        <v>4</v>
      </c>
      <c r="H12" s="21">
        <f>+F12-G12</f>
        <v>0</v>
      </c>
    </row>
    <row r="13" spans="3:8" s="27" customFormat="1" ht="16.5">
      <c r="C13" s="22"/>
      <c r="D13" s="23"/>
      <c r="E13" s="24" t="s">
        <v>13</v>
      </c>
      <c r="F13" s="25">
        <f>SUM(F10:F12)</f>
        <v>24</v>
      </c>
      <c r="G13" s="25">
        <f>+G10+G11+G12</f>
        <v>23</v>
      </c>
      <c r="H13" s="26">
        <f>SUM(H10:H12)</f>
        <v>1</v>
      </c>
    </row>
    <row r="14" spans="3:8" ht="16.5">
      <c r="C14" s="28">
        <v>4</v>
      </c>
      <c r="D14" s="123">
        <v>2008</v>
      </c>
      <c r="E14" s="29" t="s">
        <v>14</v>
      </c>
      <c r="F14" s="30">
        <v>41</v>
      </c>
      <c r="G14" s="30">
        <f>34+3</f>
        <v>37</v>
      </c>
      <c r="H14" s="31">
        <v>2</v>
      </c>
    </row>
    <row r="15" spans="3:8" ht="25.5">
      <c r="C15" s="14">
        <v>5</v>
      </c>
      <c r="D15" s="124"/>
      <c r="E15" s="15" t="s">
        <v>15</v>
      </c>
      <c r="F15" s="16">
        <v>6</v>
      </c>
      <c r="G15" s="16">
        <f>3+3</f>
        <v>6</v>
      </c>
      <c r="H15" s="17">
        <f>+F15-G15</f>
        <v>0</v>
      </c>
    </row>
    <row r="16" spans="3:8" ht="16.5">
      <c r="C16" s="18">
        <v>6</v>
      </c>
      <c r="D16" s="124"/>
      <c r="E16" s="19" t="s">
        <v>16</v>
      </c>
      <c r="F16" s="16">
        <v>3</v>
      </c>
      <c r="G16" s="16">
        <v>2</v>
      </c>
      <c r="H16" s="17">
        <v>0</v>
      </c>
    </row>
    <row r="17" spans="3:8" ht="16.5">
      <c r="C17" s="18">
        <v>7</v>
      </c>
      <c r="D17" s="124"/>
      <c r="E17" s="19" t="s">
        <v>17</v>
      </c>
      <c r="F17" s="16">
        <v>9</v>
      </c>
      <c r="G17" s="16">
        <f>6+1</f>
        <v>7</v>
      </c>
      <c r="H17" s="17">
        <f>+F17-G17</f>
        <v>2</v>
      </c>
    </row>
    <row r="18" spans="3:8" s="34" customFormat="1" ht="16.5">
      <c r="C18" s="32"/>
      <c r="D18" s="33"/>
      <c r="E18" s="24" t="s">
        <v>18</v>
      </c>
      <c r="F18" s="25">
        <f>SUM(F14:F17)</f>
        <v>59</v>
      </c>
      <c r="G18" s="25">
        <f>SUM(G14:G17)</f>
        <v>52</v>
      </c>
      <c r="H18" s="26">
        <f>SUM(H14:H17)</f>
        <v>4</v>
      </c>
    </row>
    <row r="19" spans="3:8" ht="16.5">
      <c r="C19" s="35">
        <v>8</v>
      </c>
      <c r="D19" s="125">
        <v>2009</v>
      </c>
      <c r="E19" s="29" t="s">
        <v>19</v>
      </c>
      <c r="F19" s="30">
        <f>28+23</f>
        <v>51</v>
      </c>
      <c r="G19" s="30">
        <v>42</v>
      </c>
      <c r="H19" s="31">
        <f>+F19-G19</f>
        <v>9</v>
      </c>
    </row>
    <row r="20" spans="3:8" ht="16.5">
      <c r="C20" s="18">
        <v>9</v>
      </c>
      <c r="D20" s="125"/>
      <c r="E20" s="36" t="s">
        <v>20</v>
      </c>
      <c r="F20" s="16">
        <v>6</v>
      </c>
      <c r="G20" s="16">
        <v>5</v>
      </c>
      <c r="H20" s="17">
        <f>+F20-G20</f>
        <v>1</v>
      </c>
    </row>
    <row r="21" spans="3:8" ht="16.5">
      <c r="C21" s="18">
        <v>10</v>
      </c>
      <c r="D21" s="125"/>
      <c r="E21" s="19" t="s">
        <v>16</v>
      </c>
      <c r="F21" s="16">
        <v>7</v>
      </c>
      <c r="G21" s="16">
        <v>5</v>
      </c>
      <c r="H21" s="17">
        <v>2</v>
      </c>
    </row>
    <row r="22" spans="3:8" ht="16.5">
      <c r="C22" s="18">
        <v>11</v>
      </c>
      <c r="D22" s="123"/>
      <c r="E22" s="19" t="s">
        <v>21</v>
      </c>
      <c r="F22" s="16">
        <v>6</v>
      </c>
      <c r="G22" s="16">
        <v>3</v>
      </c>
      <c r="H22" s="17">
        <f>+F22-G22</f>
        <v>3</v>
      </c>
    </row>
    <row r="23" spans="3:8" ht="16.5">
      <c r="C23" s="22"/>
      <c r="D23" s="37"/>
      <c r="E23" s="24" t="s">
        <v>22</v>
      </c>
      <c r="F23" s="25">
        <f>SUM(F19:F22)</f>
        <v>70</v>
      </c>
      <c r="G23" s="25">
        <f t="shared" ref="G23:H23" si="0">SUM(G19:G22)</f>
        <v>55</v>
      </c>
      <c r="H23" s="25">
        <f t="shared" si="0"/>
        <v>15</v>
      </c>
    </row>
    <row r="24" spans="3:8" s="34" customFormat="1" ht="16.5">
      <c r="C24" s="38">
        <v>12</v>
      </c>
      <c r="D24" s="126">
        <v>2010</v>
      </c>
      <c r="E24" s="29" t="s">
        <v>23</v>
      </c>
      <c r="F24" s="30">
        <v>68</v>
      </c>
      <c r="G24" s="30">
        <v>42</v>
      </c>
      <c r="H24" s="31">
        <v>16</v>
      </c>
    </row>
    <row r="25" spans="3:8" s="34" customFormat="1" ht="16.5">
      <c r="C25" s="39">
        <v>13</v>
      </c>
      <c r="D25" s="127"/>
      <c r="E25" s="15" t="s">
        <v>16</v>
      </c>
      <c r="F25" s="16">
        <v>9</v>
      </c>
      <c r="G25" s="16">
        <v>6</v>
      </c>
      <c r="H25" s="17">
        <v>1</v>
      </c>
    </row>
    <row r="26" spans="3:8" s="34" customFormat="1" ht="16.5">
      <c r="C26" s="39">
        <v>14</v>
      </c>
      <c r="D26" s="127"/>
      <c r="E26" s="15" t="s">
        <v>24</v>
      </c>
      <c r="F26" s="16">
        <v>18</v>
      </c>
      <c r="G26" s="16">
        <v>7</v>
      </c>
      <c r="H26" s="17">
        <v>8</v>
      </c>
    </row>
    <row r="27" spans="3:8" s="34" customFormat="1" ht="16.5">
      <c r="C27" s="39">
        <v>15</v>
      </c>
      <c r="D27" s="127"/>
      <c r="E27" s="19" t="s">
        <v>25</v>
      </c>
      <c r="F27" s="16">
        <v>2</v>
      </c>
      <c r="G27" s="16">
        <v>0</v>
      </c>
      <c r="H27" s="17">
        <v>2</v>
      </c>
    </row>
    <row r="28" spans="3:8" s="34" customFormat="1" ht="16.5">
      <c r="C28" s="40">
        <v>16</v>
      </c>
      <c r="D28" s="127"/>
      <c r="E28" s="41" t="s">
        <v>26</v>
      </c>
      <c r="F28" s="20">
        <v>7</v>
      </c>
      <c r="G28" s="20">
        <v>4</v>
      </c>
      <c r="H28" s="21">
        <v>2</v>
      </c>
    </row>
    <row r="29" spans="3:8" ht="16.5">
      <c r="C29" s="22"/>
      <c r="D29" s="42"/>
      <c r="E29" s="43" t="s">
        <v>27</v>
      </c>
      <c r="F29" s="25">
        <f>SUM(F24:F28)</f>
        <v>104</v>
      </c>
      <c r="G29" s="25">
        <f>SUM(G24:G28)</f>
        <v>59</v>
      </c>
      <c r="H29" s="25">
        <f>SUM(H24:H28)</f>
        <v>29</v>
      </c>
    </row>
    <row r="30" spans="3:8" s="34" customFormat="1" ht="16.5">
      <c r="C30" s="35">
        <v>17</v>
      </c>
      <c r="D30" s="127">
        <v>2011</v>
      </c>
      <c r="E30" s="44" t="s">
        <v>28</v>
      </c>
      <c r="F30" s="45">
        <v>31</v>
      </c>
      <c r="G30" s="45">
        <v>0</v>
      </c>
      <c r="H30" s="46">
        <v>31</v>
      </c>
    </row>
    <row r="31" spans="3:8" s="34" customFormat="1" ht="16.5" customHeight="1">
      <c r="C31" s="40">
        <v>18</v>
      </c>
      <c r="D31" s="127"/>
      <c r="E31" s="47" t="s">
        <v>29</v>
      </c>
      <c r="F31" s="16">
        <v>14</v>
      </c>
      <c r="G31" s="16">
        <v>0</v>
      </c>
      <c r="H31" s="17">
        <v>14</v>
      </c>
    </row>
    <row r="32" spans="3:8" s="34" customFormat="1" ht="16.5" customHeight="1">
      <c r="C32" s="40">
        <v>19</v>
      </c>
      <c r="D32" s="127"/>
      <c r="E32" s="48" t="s">
        <v>30</v>
      </c>
      <c r="F32" s="20">
        <v>5</v>
      </c>
      <c r="G32" s="20">
        <v>0</v>
      </c>
      <c r="H32" s="21">
        <v>5</v>
      </c>
    </row>
    <row r="33" spans="3:8" s="34" customFormat="1" ht="16.5">
      <c r="C33" s="40">
        <v>20</v>
      </c>
      <c r="D33" s="127"/>
      <c r="E33" s="49" t="s">
        <v>31</v>
      </c>
      <c r="F33" s="50">
        <v>7</v>
      </c>
      <c r="G33" s="50">
        <v>0</v>
      </c>
      <c r="H33" s="51">
        <v>7</v>
      </c>
    </row>
    <row r="34" spans="3:8" ht="16.5">
      <c r="C34" s="22"/>
      <c r="D34" s="52"/>
      <c r="E34" s="53" t="s">
        <v>32</v>
      </c>
      <c r="F34" s="25">
        <f>SUM(F30:F33)</f>
        <v>57</v>
      </c>
      <c r="G34" s="25">
        <f t="shared" ref="G34:H34" si="1">SUM(G30:G33)</f>
        <v>0</v>
      </c>
      <c r="H34" s="26">
        <f t="shared" si="1"/>
        <v>57</v>
      </c>
    </row>
    <row r="35" spans="3:8" ht="16.5">
      <c r="C35" s="54"/>
      <c r="D35" s="55"/>
      <c r="E35" s="56" t="s">
        <v>33</v>
      </c>
      <c r="F35" s="57">
        <f>+F13+F18+F23+F29+F34</f>
        <v>314</v>
      </c>
      <c r="G35" s="57">
        <f>+G13+G18+G23+G29+G34</f>
        <v>189</v>
      </c>
      <c r="H35" s="54">
        <f>+H13+H18+H23+H29+H34</f>
        <v>106</v>
      </c>
    </row>
    <row r="36" spans="3:8">
      <c r="F36" s="58"/>
      <c r="G36" s="59"/>
      <c r="H36" s="59"/>
    </row>
  </sheetData>
  <sheetProtection password="CCE1" sheet="1" objects="1" scenarios="1"/>
  <mergeCells count="10">
    <mergeCell ref="D14:D17"/>
    <mergeCell ref="D19:D22"/>
    <mergeCell ref="D24:D28"/>
    <mergeCell ref="D30:D33"/>
    <mergeCell ref="C1:H3"/>
    <mergeCell ref="E4:G4"/>
    <mergeCell ref="C5:H6"/>
    <mergeCell ref="E7:E8"/>
    <mergeCell ref="F7:H7"/>
    <mergeCell ref="D10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STATUS A.DIRECTA</vt:lpstr>
      <vt:lpstr>CUENTA PUBLICA</vt:lpstr>
    </vt:vector>
  </TitlesOfParts>
  <Company>Oficina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Robles</dc:creator>
  <cp:lastModifiedBy>Servicios de Salud</cp:lastModifiedBy>
  <dcterms:created xsi:type="dcterms:W3CDTF">2012-05-07T18:06:15Z</dcterms:created>
  <dcterms:modified xsi:type="dcterms:W3CDTF">2012-05-07T18:55:40Z</dcterms:modified>
</cp:coreProperties>
</file>