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8775"/>
  </bookViews>
  <sheets>
    <sheet name="EVTOP_03 _(3er.)__" sheetId="4" r:id="rId1"/>
    <sheet name="EVTOP-04 (3er.)" sheetId="3" r:id="rId2"/>
    <sheet name="EVTOP_02 _(3er.)" sheetId="2" r:id="rId3"/>
    <sheet name="EVTOP_01 _(3er.) " sheetId="1" r:id="rId4"/>
  </sheets>
  <externalReferences>
    <externalReference r:id="rId5"/>
  </externalReferences>
  <definedNames>
    <definedName name="_xlnm.Print_Area" localSheetId="3">'EVTOP_01 _(3er.) '!$A$1:$J$42</definedName>
    <definedName name="_xlnm.Print_Area" localSheetId="2">'EVTOP_02 _(3er.)'!$A$1:$H$25</definedName>
    <definedName name="_xlnm.Print_Area" localSheetId="0">'EVTOP_03 _(3er.)__'!$A$1:$P$28</definedName>
    <definedName name="_xlnm.Print_Area" localSheetId="1">'EVTOP-04 (3er.)'!$A$1:$G$36</definedName>
    <definedName name="Excel_BuiltIn__FilterDatabase_1">'EVTOP_03 _(3er.)__'!$F$12:$F$30</definedName>
    <definedName name="_xlnm.Print_Titles" localSheetId="3">'EVTOP_01 _(3er.) '!$1:$6</definedName>
    <definedName name="_xlnm.Print_Titles" localSheetId="0">'EVTOP_03 _(3er.)__'!$3:$10</definedName>
  </definedNames>
  <calcPr calcId="124519"/>
</workbook>
</file>

<file path=xl/calcChain.xml><?xml version="1.0" encoding="utf-8"?>
<calcChain xmlns="http://schemas.openxmlformats.org/spreadsheetml/2006/main">
  <c r="H29" i="1"/>
  <c r="H28"/>
  <c r="H27"/>
  <c r="H26"/>
  <c r="H25"/>
  <c r="H24"/>
  <c r="H23"/>
  <c r="H22"/>
  <c r="H21"/>
  <c r="H14" l="1"/>
  <c r="H13"/>
  <c r="H12"/>
  <c r="H11"/>
  <c r="H10"/>
  <c r="O22" i="4" l="1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E21" i="2"/>
  <c r="D21"/>
  <c r="C21"/>
  <c r="G19"/>
  <c r="H18"/>
  <c r="H17"/>
  <c r="H16"/>
  <c r="H15"/>
  <c r="H14"/>
  <c r="H13"/>
  <c r="H12"/>
  <c r="H11"/>
  <c r="F32" i="1"/>
  <c r="E32"/>
  <c r="D32"/>
  <c r="C32"/>
  <c r="B32"/>
  <c r="G29"/>
  <c r="I29" s="1"/>
  <c r="G28"/>
  <c r="I28" s="1"/>
  <c r="G27"/>
  <c r="I27" s="1"/>
  <c r="G26"/>
  <c r="I26" s="1"/>
  <c r="G25"/>
  <c r="I25" s="1"/>
  <c r="I24"/>
  <c r="G24"/>
  <c r="G23"/>
  <c r="I23" s="1"/>
  <c r="G22"/>
  <c r="I22" s="1"/>
  <c r="G21"/>
  <c r="F15"/>
  <c r="E15"/>
  <c r="D15"/>
  <c r="C15"/>
  <c r="C34" s="1"/>
  <c r="B15"/>
  <c r="B34" s="1"/>
  <c r="G14"/>
  <c r="I14" s="1"/>
  <c r="G13"/>
  <c r="I13" s="1"/>
  <c r="I12"/>
  <c r="G12"/>
  <c r="G11"/>
  <c r="I11" s="1"/>
  <c r="G10"/>
  <c r="F21" i="2" l="1"/>
  <c r="G21" s="1"/>
  <c r="G15"/>
  <c r="G11"/>
  <c r="G13"/>
  <c r="G17"/>
  <c r="F34" i="1"/>
  <c r="E34"/>
  <c r="G15"/>
  <c r="I10"/>
  <c r="D34"/>
  <c r="H21" i="2"/>
  <c r="G12"/>
  <c r="G14"/>
  <c r="G16"/>
  <c r="G18"/>
  <c r="H19"/>
  <c r="H32" i="1"/>
  <c r="I32" s="1"/>
  <c r="I21"/>
  <c r="G32"/>
  <c r="G34" l="1"/>
  <c r="H15"/>
  <c r="H34" s="1"/>
  <c r="I34" s="1"/>
  <c r="I15" l="1"/>
</calcChain>
</file>

<file path=xl/sharedStrings.xml><?xml version="1.0" encoding="utf-8"?>
<sst xmlns="http://schemas.openxmlformats.org/spreadsheetml/2006/main" count="189" uniqueCount="131">
  <si>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</si>
  <si>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</si>
  <si>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</si>
  <si>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</si>
  <si>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ORGANISMO:TELEVISORA DE HERMOSILLO, S.A. DE C.V.</t>
  </si>
  <si>
    <t>INGRESOS :</t>
  </si>
  <si>
    <t>(Pesos)</t>
  </si>
  <si>
    <t>CONCEPTO</t>
  </si>
  <si>
    <t>PROGRAMADO ORIGINAL</t>
  </si>
  <si>
    <t>MODIFICADO</t>
  </si>
  <si>
    <t xml:space="preserve"> % AVANCE</t>
  </si>
  <si>
    <t>TOTAL</t>
  </si>
  <si>
    <t>ACUMULADO</t>
  </si>
  <si>
    <t>VENTA COMERCIAL</t>
  </si>
  <si>
    <t xml:space="preserve">VENTA GOBIERNO </t>
  </si>
  <si>
    <t>DIVERSOS</t>
  </si>
  <si>
    <t>OTROS PRODUCTOS</t>
  </si>
  <si>
    <t>PRODUCTOS FINANCIEROS</t>
  </si>
  <si>
    <t>1.-EGRESOS: (GLOBAL)</t>
  </si>
  <si>
    <t xml:space="preserve">% AVANCE </t>
  </si>
  <si>
    <t>CAPITULO:</t>
  </si>
  <si>
    <t>TÉCNICOS Y REPETIDORAS</t>
  </si>
  <si>
    <t>NOTICIAS</t>
  </si>
  <si>
    <t>VENTAS</t>
  </si>
  <si>
    <t>ADMINISTRACION</t>
  </si>
  <si>
    <t>OPERACIÓN</t>
  </si>
  <si>
    <t>DIRECCIÓN</t>
  </si>
  <si>
    <t>FINANCIEROS</t>
  </si>
  <si>
    <t xml:space="preserve">OTROS GASTOS </t>
  </si>
  <si>
    <t>AUDITORIAS</t>
  </si>
  <si>
    <t>Variación: Ingreso - Gasto ($)</t>
  </si>
  <si>
    <t>C. ROBERTO VEJAR RODRÍGUEZ</t>
  </si>
  <si>
    <t>LIC. MARIO ANDRÉS GONZÁLEZ OROZCO</t>
  </si>
  <si>
    <t>Director General</t>
  </si>
  <si>
    <t>Gerente de Administración y Finanzas</t>
  </si>
  <si>
    <t>EVTOP-02</t>
  </si>
  <si>
    <t>ANALITICO DE RECURSOS EJERCIDOS POR PARTIDA PRESUPUESTAL,</t>
  </si>
  <si>
    <t>TRIMESTRE :</t>
  </si>
  <si>
    <t>NOMBRE DEL ORGANISMO: TELEVISORA DE HERMOSILLO, S.A. DE C.V.</t>
  </si>
  <si>
    <t>CLAVE PARTIDA PRESUPUESTAL</t>
  </si>
  <si>
    <t>ASIGNACION ORIGINAL</t>
  </si>
  <si>
    <t>ASIGNACION MODIFICADA</t>
  </si>
  <si>
    <t xml:space="preserve">EJERCIDO </t>
  </si>
  <si>
    <t>DISPONIBLE</t>
  </si>
  <si>
    <t>DESCRIPCION</t>
  </si>
  <si>
    <t>MONTO</t>
  </si>
  <si>
    <t xml:space="preserve">% </t>
  </si>
  <si>
    <t>01</t>
  </si>
  <si>
    <t>03</t>
  </si>
  <si>
    <t>04</t>
  </si>
  <si>
    <t>05</t>
  </si>
  <si>
    <t>ADMINISTRACIÓN</t>
  </si>
  <si>
    <t>06</t>
  </si>
  <si>
    <t>OPERACIONES</t>
  </si>
  <si>
    <t>07</t>
  </si>
  <si>
    <t>08</t>
  </si>
  <si>
    <t>09</t>
  </si>
  <si>
    <t>10</t>
  </si>
  <si>
    <t>EVTOP-04</t>
  </si>
  <si>
    <t xml:space="preserve">RESULTADOS DEL </t>
  </si>
  <si>
    <t xml:space="preserve">ANÁLISIS PROGRAMÁTICO-PRESUPUESTAL </t>
  </si>
  <si>
    <t>ORGANISMO : TELEVISORA DE HERMOSILLO, S.A. DE C.V.</t>
  </si>
  <si>
    <t>EVTOP-03</t>
  </si>
  <si>
    <t xml:space="preserve"> </t>
  </si>
  <si>
    <t>ORGANISMO:  TELEVISORA DE HERMOSILLO, S.A. DE C.V.</t>
  </si>
  <si>
    <t>CLAVE</t>
  </si>
  <si>
    <t>NO.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</si>
  <si>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</si>
  <si>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</si>
  <si>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</si>
  <si>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</si>
  <si>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</si>
  <si>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</si>
  <si>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</si>
  <si>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</si>
  <si>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</si>
  <si>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</si>
  <si>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</si>
  <si>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</si>
  <si>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</si>
  <si>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</si>
  <si>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>3ER. TRIM</t>
  </si>
  <si>
    <t>Informe ejecutivo sobre la situación Presupuestal y Financiera de Televisora de Hermosillo, S.A. de C.V.</t>
  </si>
  <si>
    <t>Informe</t>
  </si>
  <si>
    <t>02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</si>
  <si>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</si>
  <si>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</si>
  <si>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918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</si>
  <si>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vías</t>
  </si>
  <si>
    <t xml:space="preserve">Programa </t>
  </si>
  <si>
    <t>279</t>
  </si>
  <si>
    <t>Transmisión de programas que se transmiten vía satélite con cobertura estatal, nacional e internacional a través de TELEMAX.</t>
  </si>
  <si>
    <t>176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</si>
  <si>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</t>
  </si>
  <si>
    <t>Noticieros</t>
  </si>
  <si>
    <t>3999</t>
  </si>
  <si>
    <t>999</t>
  </si>
  <si>
    <t>1000</t>
  </si>
  <si>
    <t>1468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</si>
  <si>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</t>
  </si>
  <si>
    <t>3</t>
  </si>
  <si>
    <t xml:space="preserve">Aplicación de servicio individuales de mantenimiento preventivo y servicio técnico correctivo a las 58 Estaciones repetidoras que conforman la Red Estatal de Televisión, para mantener la cobertura y la continuidad de la señal cumpliendo los estándares de </t>
  </si>
  <si>
    <t>Servicio</t>
  </si>
  <si>
    <t>36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</si>
  <si>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</t>
  </si>
  <si>
    <t>1</t>
  </si>
  <si>
    <t>Comercialización de anuncios publicitarios de empresas locales, estatales y  nacionales.</t>
  </si>
  <si>
    <t>miles de pesos</t>
  </si>
  <si>
    <t>Contratación con diferentes dependencias de Gobierno del Estado para transmisión de Televisión educativa y difusión.</t>
  </si>
  <si>
    <t>11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</si>
  <si>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</si>
  <si>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</si>
  <si>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88</t>
  </si>
  <si>
    <t>12</t>
  </si>
  <si>
    <t>Realizar el registro oportuno y correcto de las operaciones de las diferentes áreas de la empresa, presentando mensualmente Estados Financieros confiables que permitan la toma de decisiones en forma adecuada.</t>
  </si>
  <si>
    <t>NOTA:</t>
  </si>
  <si>
    <t>TERCER TRIMESTRE 2010.</t>
  </si>
  <si>
    <t>JULIO</t>
  </si>
  <si>
    <t>AGOSTO</t>
  </si>
  <si>
    <t>SEPTIEMBRE</t>
  </si>
  <si>
    <t>871</t>
  </si>
  <si>
    <t>228</t>
  </si>
  <si>
    <t>204</t>
  </si>
  <si>
    <t>TERCER TRIMESTRE  2010.</t>
  </si>
  <si>
    <t>65</t>
  </si>
  <si>
    <t>EN LA META NO. 9 MARCA UN AUMENTO AL 75% QUE DEBERIA REPORTAR ESTO A QUE EN ESTE TRIMESTRE LAS VENTAS COMERCIALES SE HAN REPORTADO POR ARRIBA DE LO PROGRAMADO.</t>
  </si>
  <si>
    <t>TERCER TRIMESTRE DEL AÑO 2010.</t>
  </si>
  <si>
    <t>SE OBSERVA UN MARCADO AUMENTO EN LA META NO. 5 DEBIDO A QUE LOS PROGRAMAS DE DEPORTES QUE PERTENECIAN AL DEPARTAMENTO DE OPERACIONES, SE ADHERIERON AL DEPARTAMENTO DE NOTICIAS Y CON EL INICIO DE LA TEMPORADA DE BEISBOL SE TRANSMITE EL NUEVO PROGRAMA "CON JIRIBILLA" QUE PASARA DE LUNES A VIERNES CON INTERVENCION DEL TELEAUDITORIO.</t>
  </si>
  <si>
    <t>EN LA META NO. 11 SE REFLEJA EL AUMENTO CONSECUENTE POR LAS META NO. 9</t>
  </si>
  <si>
    <t xml:space="preserve">               DIRECTOR GENERAL                        GERENTE DE ADMINISTRACION Y FINANZAS</t>
  </si>
  <si>
    <t xml:space="preserve">       C. ROBERTO VEJAR RODRÍGUEZ             LIC. MARIO ANDRÉS GONZÁLEZ OROZCO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</si>
</sst>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0.0%"/>
    <numFmt numFmtId="166" formatCode="00000"/>
    <numFmt numFmtId="167" formatCode="#,##0.0"/>
  </numFmts>
  <fonts count="1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3" fontId="6" fillId="0" borderId="2" xfId="0" applyNumberFormat="1" applyFont="1" applyBorder="1"/>
    <xf numFmtId="164" fontId="6" fillId="0" borderId="0" xfId="0" applyNumberFormat="1" applyFont="1"/>
    <xf numFmtId="164" fontId="6" fillId="0" borderId="2" xfId="0" applyNumberFormat="1" applyFont="1" applyBorder="1"/>
    <xf numFmtId="165" fontId="6" fillId="0" borderId="3" xfId="0" applyNumberFormat="1" applyFont="1" applyBorder="1"/>
    <xf numFmtId="0" fontId="5" fillId="0" borderId="2" xfId="0" applyFont="1" applyBorder="1" applyAlignment="1"/>
    <xf numFmtId="0" fontId="0" fillId="0" borderId="0" xfId="0" applyBorder="1"/>
    <xf numFmtId="0" fontId="7" fillId="0" borderId="0" xfId="0" applyFont="1" applyBorder="1"/>
    <xf numFmtId="0" fontId="7" fillId="0" borderId="2" xfId="0" applyFont="1" applyBorder="1"/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Border="1"/>
    <xf numFmtId="3" fontId="5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/>
    <xf numFmtId="3" fontId="6" fillId="0" borderId="4" xfId="0" applyNumberFormat="1" applyFont="1" applyBorder="1"/>
    <xf numFmtId="0" fontId="6" fillId="0" borderId="2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165" fontId="5" fillId="0" borderId="2" xfId="0" applyNumberFormat="1" applyFont="1" applyBorder="1"/>
    <xf numFmtId="3" fontId="0" fillId="0" borderId="0" xfId="0" applyNumberFormat="1" applyBorder="1"/>
    <xf numFmtId="0" fontId="0" fillId="0" borderId="2" xfId="0" applyBorder="1"/>
    <xf numFmtId="0" fontId="6" fillId="0" borderId="5" xfId="0" applyFont="1" applyFill="1" applyBorder="1"/>
    <xf numFmtId="0" fontId="6" fillId="0" borderId="5" xfId="0" applyFont="1" applyBorder="1"/>
    <xf numFmtId="3" fontId="6" fillId="0" borderId="6" xfId="0" applyNumberFormat="1" applyFont="1" applyBorder="1"/>
    <xf numFmtId="165" fontId="5" fillId="0" borderId="5" xfId="0" applyNumberFormat="1" applyFont="1" applyBorder="1"/>
    <xf numFmtId="3" fontId="6" fillId="0" borderId="7" xfId="0" applyNumberFormat="1" applyFont="1" applyBorder="1"/>
    <xf numFmtId="165" fontId="5" fillId="0" borderId="1" xfId="0" applyNumberFormat="1" applyFont="1" applyBorder="1"/>
    <xf numFmtId="0" fontId="5" fillId="0" borderId="1" xfId="0" applyFont="1" applyBorder="1"/>
    <xf numFmtId="3" fontId="2" fillId="2" borderId="1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/>
    <xf numFmtId="165" fontId="7" fillId="0" borderId="2" xfId="0" applyNumberFormat="1" applyFont="1" applyBorder="1" applyAlignment="1"/>
    <xf numFmtId="3" fontId="7" fillId="0" borderId="21" xfId="0" applyNumberFormat="1" applyFont="1" applyBorder="1" applyAlignment="1"/>
    <xf numFmtId="3" fontId="7" fillId="0" borderId="0" xfId="0" applyNumberFormat="1" applyFont="1" applyBorder="1"/>
    <xf numFmtId="0" fontId="13" fillId="0" borderId="2" xfId="0" applyFont="1" applyBorder="1"/>
    <xf numFmtId="0" fontId="7" fillId="0" borderId="5" xfId="0" applyFont="1" applyFill="1" applyBorder="1"/>
    <xf numFmtId="0" fontId="7" fillId="0" borderId="5" xfId="0" applyFont="1" applyBorder="1"/>
    <xf numFmtId="3" fontId="7" fillId="0" borderId="5" xfId="0" applyNumberFormat="1" applyFont="1" applyBorder="1"/>
    <xf numFmtId="0" fontId="0" fillId="0" borderId="20" xfId="0" applyBorder="1" applyAlignment="1">
      <alignment horizontal="left" vertical="center" wrapText="1"/>
    </xf>
    <xf numFmtId="3" fontId="12" fillId="0" borderId="2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Border="1"/>
    <xf numFmtId="0" fontId="8" fillId="0" borderId="0" xfId="1"/>
    <xf numFmtId="0" fontId="8" fillId="0" borderId="0" xfId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8" fillId="0" borderId="0" xfId="1" applyAlignment="1">
      <alignment horizontal="center"/>
    </xf>
    <xf numFmtId="0" fontId="8" fillId="0" borderId="0" xfId="1" applyAlignment="1">
      <alignment horizontal="right"/>
    </xf>
    <xf numFmtId="0" fontId="8" fillId="0" borderId="27" xfId="1" applyBorder="1"/>
    <xf numFmtId="0" fontId="8" fillId="0" borderId="0" xfId="1" applyBorder="1" applyAlignment="1">
      <alignment horizontal="left" wrapText="1"/>
    </xf>
    <xf numFmtId="0" fontId="8" fillId="0" borderId="0" xfId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8" fillId="0" borderId="0" xfId="1" applyBorder="1" applyAlignment="1">
      <alignment horizontal="left" vertical="top" wrapText="1"/>
    </xf>
    <xf numFmtId="0" fontId="8" fillId="0" borderId="0" xfId="1" applyAlignment="1">
      <alignment horizontal="left"/>
    </xf>
    <xf numFmtId="0" fontId="14" fillId="0" borderId="0" xfId="1" applyFont="1"/>
    <xf numFmtId="0" fontId="1" fillId="0" borderId="0" xfId="1" applyFont="1" applyBorder="1" applyAlignment="1">
      <alignment horizontal="left" vertical="top" wrapText="1"/>
    </xf>
    <xf numFmtId="0" fontId="8" fillId="0" borderId="34" xfId="1" applyBorder="1" applyAlignment="1">
      <alignment horizontal="left" vertical="top" wrapText="1"/>
    </xf>
    <xf numFmtId="0" fontId="8" fillId="0" borderId="0" xfId="1" applyAlignment="1">
      <alignment horizontal="left" vertical="top" wrapText="1"/>
    </xf>
    <xf numFmtId="0" fontId="8" fillId="0" borderId="35" xfId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34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35" xfId="1" applyFont="1" applyBorder="1" applyAlignment="1">
      <alignment horizontal="left" vertical="top" wrapText="1"/>
    </xf>
    <xf numFmtId="0" fontId="8" fillId="0" borderId="36" xfId="1" applyBorder="1" applyAlignment="1">
      <alignment horizontal="left" vertical="top" wrapText="1"/>
    </xf>
    <xf numFmtId="0" fontId="8" fillId="0" borderId="27" xfId="1" applyBorder="1" applyAlignment="1">
      <alignment horizontal="left" vertical="top" wrapText="1"/>
    </xf>
    <xf numFmtId="0" fontId="8" fillId="0" borderId="37" xfId="1" applyBorder="1" applyAlignment="1">
      <alignment horizontal="left" vertical="top" wrapText="1"/>
    </xf>
    <xf numFmtId="0" fontId="8" fillId="0" borderId="0" xfId="1" applyAlignment="1">
      <alignment horizontal="left" vertical="center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justify" vertical="top" wrapText="1"/>
    </xf>
    <xf numFmtId="0" fontId="0" fillId="0" borderId="38" xfId="0" applyBorder="1" applyAlignment="1">
      <alignment horizontal="center" wrapText="1"/>
    </xf>
    <xf numFmtId="0" fontId="0" fillId="0" borderId="38" xfId="0" applyBorder="1"/>
    <xf numFmtId="4" fontId="0" fillId="0" borderId="38" xfId="0" applyNumberFormat="1" applyBorder="1" applyAlignment="1">
      <alignment horizontal="center"/>
    </xf>
    <xf numFmtId="0" fontId="9" fillId="0" borderId="38" xfId="0" applyFont="1" applyBorder="1" applyAlignment="1">
      <alignment vertical="top"/>
    </xf>
    <xf numFmtId="0" fontId="9" fillId="0" borderId="38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7" fillId="0" borderId="45" xfId="0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166" fontId="12" fillId="0" borderId="2" xfId="0" applyNumberFormat="1" applyFont="1" applyBorder="1" applyAlignment="1">
      <alignment horizontal="justify" vertical="center" wrapText="1"/>
    </xf>
    <xf numFmtId="4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1" fontId="0" fillId="0" borderId="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justify" wrapText="1"/>
    </xf>
    <xf numFmtId="167" fontId="0" fillId="0" borderId="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39" xfId="0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9" fillId="0" borderId="0" xfId="0" applyFont="1" applyAlignment="1"/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Alignment="1">
      <alignment horizontal="center"/>
    </xf>
    <xf numFmtId="0" fontId="9" fillId="0" borderId="0" xfId="1" applyFont="1" applyAlignment="1">
      <alignment horizontal="right"/>
    </xf>
    <xf numFmtId="0" fontId="8" fillId="0" borderId="0" xfId="1" applyAlignment="1">
      <alignment horizontal="right"/>
    </xf>
    <xf numFmtId="0" fontId="9" fillId="0" borderId="28" xfId="1" applyFont="1" applyBorder="1" applyAlignment="1">
      <alignment horizontal="left" vertical="center" wrapText="1"/>
    </xf>
    <xf numFmtId="0" fontId="8" fillId="0" borderId="29" xfId="1" applyBorder="1" applyAlignment="1">
      <alignment horizontal="left" wrapText="1"/>
    </xf>
    <xf numFmtId="0" fontId="8" fillId="0" borderId="30" xfId="1" applyBorder="1" applyAlignment="1">
      <alignment horizontal="left" wrapText="1"/>
    </xf>
    <xf numFmtId="0" fontId="0" fillId="0" borderId="31" xfId="1" applyFont="1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0" fillId="0" borderId="34" xfId="1" applyFont="1" applyBorder="1" applyAlignment="1">
      <alignment horizontal="justify" vertical="top" wrapText="1"/>
    </xf>
    <xf numFmtId="0" fontId="8" fillId="0" borderId="0" xfId="1" applyAlignment="1">
      <alignment horizontal="justify" vertical="top" wrapText="1"/>
    </xf>
    <xf numFmtId="0" fontId="8" fillId="0" borderId="35" xfId="1" applyBorder="1" applyAlignment="1">
      <alignment horizontal="justify" vertical="top" wrapText="1"/>
    </xf>
    <xf numFmtId="0" fontId="8" fillId="0" borderId="34" xfId="1" applyBorder="1" applyAlignment="1">
      <alignment horizontal="justify" vertical="top" wrapText="1"/>
    </xf>
    <xf numFmtId="0" fontId="0" fillId="0" borderId="34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35" xfId="1" applyFont="1" applyBorder="1" applyAlignment="1">
      <alignment horizontal="left" vertical="top" wrapText="1"/>
    </xf>
    <xf numFmtId="0" fontId="1" fillId="0" borderId="34" xfId="1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0" xfId="1" applyBorder="1" applyAlignment="1">
      <alignment horizontal="left" vertical="top" wrapText="1"/>
    </xf>
    <xf numFmtId="0" fontId="8" fillId="0" borderId="35" xfId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_EVTOP-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25</xdr:row>
      <xdr:rowOff>104775</xdr:rowOff>
    </xdr:from>
    <xdr:to>
      <xdr:col>2</xdr:col>
      <xdr:colOff>3438525</xdr:colOff>
      <xdr:row>29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914400" y="9906000"/>
          <a:ext cx="2905125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 ROBERTO VEJAR RODRÍGUEZ          Director General </a:t>
          </a:r>
        </a:p>
      </xdr:txBody>
    </xdr:sp>
    <xdr:clientData/>
  </xdr:twoCellAnchor>
  <xdr:twoCellAnchor>
    <xdr:from>
      <xdr:col>8</xdr:col>
      <xdr:colOff>485775</xdr:colOff>
      <xdr:row>25</xdr:row>
      <xdr:rowOff>123825</xdr:rowOff>
    </xdr:from>
    <xdr:to>
      <xdr:col>14</xdr:col>
      <xdr:colOff>76200</xdr:colOff>
      <xdr:row>29</xdr:row>
      <xdr:rowOff>9525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505825" y="9925050"/>
          <a:ext cx="3657600" cy="7334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MARIO ANDRÉS GONZÁLEZ OROZCO Administración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47625</xdr:rowOff>
    </xdr:from>
    <xdr:to>
      <xdr:col>2</xdr:col>
      <xdr:colOff>123825</xdr:colOff>
      <xdr:row>24</xdr:row>
      <xdr:rowOff>209550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23825" y="5848350"/>
          <a:ext cx="2686050" cy="552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C.ROBERTO VEJAR RODRÍGUEZ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Director General </a:t>
          </a:r>
        </a:p>
      </xdr:txBody>
    </xdr:sp>
    <xdr:clientData/>
  </xdr:twoCellAnchor>
  <xdr:twoCellAnchor>
    <xdr:from>
      <xdr:col>4</xdr:col>
      <xdr:colOff>142875</xdr:colOff>
      <xdr:row>23</xdr:row>
      <xdr:rowOff>209550</xdr:rowOff>
    </xdr:from>
    <xdr:to>
      <xdr:col>7</xdr:col>
      <xdr:colOff>581025</xdr:colOff>
      <xdr:row>24</xdr:row>
      <xdr:rowOff>247650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4438650" y="6010275"/>
          <a:ext cx="2943225" cy="4286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MARIO ANDRÉS GONZÁLEZ OROZCO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Gerente de Administración y Finanzas</a:t>
          </a:r>
        </a:p>
      </xdr:txBody>
    </xdr:sp>
    <xdr:clientData/>
  </xdr:twoCellAnchor>
  <xdr:twoCellAnchor>
    <xdr:from>
      <xdr:col>5</xdr:col>
      <xdr:colOff>104775</xdr:colOff>
      <xdr:row>4</xdr:row>
      <xdr:rowOff>28575</xdr:rowOff>
    </xdr:from>
    <xdr:to>
      <xdr:col>7</xdr:col>
      <xdr:colOff>666750</xdr:colOff>
      <xdr:row>4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19725" y="800100"/>
          <a:ext cx="20478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6</xdr:row>
      <xdr:rowOff>0</xdr:rowOff>
    </xdr:from>
    <xdr:to>
      <xdr:col>2</xdr:col>
      <xdr:colOff>781050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76300" y="1028700"/>
          <a:ext cx="24003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133350</xdr:colOff>
      <xdr:row>5</xdr:row>
      <xdr:rowOff>133350</xdr:rowOff>
    </xdr:from>
    <xdr:to>
      <xdr:col>8</xdr:col>
      <xdr:colOff>438150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43400" y="1019175"/>
          <a:ext cx="3590925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imestral%202010/Segundo%20Trimest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_01 _(2do.) "/>
      <sheetName val="EVTOP_02 _(2do.)"/>
      <sheetName val="EVTOP-04 (2do.)"/>
      <sheetName val="EVTOP_03 _(2do.)__"/>
    </sheetNames>
    <sheetDataSet>
      <sheetData sheetId="0">
        <row r="10">
          <cell r="H10">
            <v>14130351.98</v>
          </cell>
        </row>
        <row r="11">
          <cell r="H11">
            <v>19410551.91</v>
          </cell>
        </row>
        <row r="12">
          <cell r="H12">
            <v>64108.639999999999</v>
          </cell>
        </row>
        <row r="13">
          <cell r="H13">
            <v>4516.32</v>
          </cell>
        </row>
        <row r="14">
          <cell r="H14">
            <v>9981.2000000000007</v>
          </cell>
        </row>
        <row r="21">
          <cell r="H21">
            <v>5116671.9399999995</v>
          </cell>
        </row>
        <row r="22">
          <cell r="H22">
            <v>7077535.0600000005</v>
          </cell>
        </row>
        <row r="23">
          <cell r="H23">
            <v>1772833.2799999998</v>
          </cell>
        </row>
        <row r="24">
          <cell r="H24">
            <v>4807514.25</v>
          </cell>
        </row>
        <row r="25">
          <cell r="H25">
            <v>12642431.300000001</v>
          </cell>
        </row>
        <row r="26">
          <cell r="H26">
            <v>2581871.84</v>
          </cell>
        </row>
        <row r="27">
          <cell r="H27">
            <v>150745.26999999999</v>
          </cell>
        </row>
        <row r="28">
          <cell r="H28">
            <v>885.65</v>
          </cell>
        </row>
        <row r="29">
          <cell r="H29">
            <v>555764.92000000004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view="pageBreakPreview" topLeftCell="B1" zoomScale="60" zoomScaleNormal="75" workbookViewId="0">
      <selection activeCell="C21" sqref="C21"/>
    </sheetView>
  </sheetViews>
  <sheetFormatPr baseColWidth="10" defaultRowHeight="12.75"/>
  <cols>
    <col min="1" max="1" width="0.140625" style="47" customWidth="1"/>
    <col min="2" max="2" width="5.5703125" style="47" customWidth="1"/>
    <col min="3" max="3" width="60.28515625" style="180" customWidth="1"/>
    <col min="4" max="4" width="12" style="175" customWidth="1"/>
    <col min="5" max="5" width="12.140625" customWidth="1"/>
    <col min="6" max="6" width="12" style="181" customWidth="1"/>
    <col min="7" max="7" width="10.28515625" customWidth="1"/>
    <col min="8" max="8" width="11" customWidth="1"/>
    <col min="9" max="9" width="11.42578125" customWidth="1"/>
    <col min="10" max="10" width="10.140625" customWidth="1"/>
    <col min="11" max="11" width="10.7109375" customWidth="1"/>
    <col min="12" max="12" width="11.28515625" customWidth="1"/>
    <col min="13" max="13" width="10.5703125" customWidth="1"/>
    <col min="14" max="14" width="5.42578125" customWidth="1"/>
    <col min="15" max="15" width="13.5703125" customWidth="1"/>
    <col min="16" max="16" width="12.5703125" customWidth="1"/>
  </cols>
  <sheetData>
    <row r="1" spans="1:20" ht="12.75" customHeight="1">
      <c r="A1" s="188" t="s">
        <v>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4"/>
      <c r="R1" s="14"/>
    </row>
    <row r="2" spans="1:20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89" t="s">
        <v>62</v>
      </c>
      <c r="O2" s="189"/>
      <c r="P2" s="101"/>
      <c r="Q2" s="14"/>
      <c r="R2" s="14"/>
    </row>
    <row r="3" spans="1:20" ht="15">
      <c r="A3" s="102" t="s">
        <v>63</v>
      </c>
      <c r="B3" s="102"/>
      <c r="C3" s="103"/>
      <c r="D3" s="104"/>
      <c r="E3" s="102"/>
      <c r="F3" s="105"/>
      <c r="G3" s="102"/>
      <c r="H3" s="102"/>
      <c r="I3" s="102"/>
      <c r="J3" s="102"/>
      <c r="K3" s="102"/>
      <c r="L3" s="190" t="s">
        <v>126</v>
      </c>
      <c r="M3" s="190"/>
      <c r="N3" s="190"/>
      <c r="O3" s="190"/>
      <c r="P3" s="106"/>
      <c r="Q3" s="14"/>
      <c r="R3" s="14"/>
    </row>
    <row r="4" spans="1:20" ht="6" customHeight="1" thickBot="1">
      <c r="A4" s="107"/>
      <c r="B4" s="107"/>
      <c r="C4" s="108"/>
      <c r="D4" s="109"/>
      <c r="E4" s="110"/>
      <c r="F4" s="111"/>
      <c r="G4" s="110"/>
      <c r="H4" s="110"/>
      <c r="I4" s="110"/>
      <c r="J4" s="110" t="s">
        <v>63</v>
      </c>
      <c r="K4" s="110"/>
      <c r="L4" s="112"/>
      <c r="M4" s="112"/>
      <c r="N4" s="112"/>
      <c r="O4" s="112"/>
      <c r="P4" s="113"/>
      <c r="Q4" s="14"/>
      <c r="R4" s="14"/>
    </row>
    <row r="5" spans="1:20" s="46" customFormat="1" ht="18" customHeight="1" thickTop="1">
      <c r="A5" s="191" t="s">
        <v>64</v>
      </c>
      <c r="B5" s="191"/>
      <c r="C5" s="191"/>
      <c r="D5" s="114"/>
      <c r="E5" s="115"/>
      <c r="F5" s="116"/>
      <c r="G5" s="115"/>
      <c r="H5" s="115"/>
      <c r="I5" s="115"/>
      <c r="J5" s="115"/>
      <c r="K5" s="115"/>
      <c r="L5" s="115"/>
      <c r="M5" s="115"/>
      <c r="N5" s="115"/>
      <c r="O5" s="115"/>
      <c r="P5" s="117"/>
      <c r="Q5" s="118"/>
      <c r="R5" s="118"/>
    </row>
    <row r="6" spans="1:20" ht="15" customHeight="1" thickBot="1">
      <c r="A6" s="192" t="s">
        <v>65</v>
      </c>
      <c r="B6" s="193" t="s">
        <v>66</v>
      </c>
      <c r="C6" s="196" t="s">
        <v>67</v>
      </c>
      <c r="D6" s="119" t="s">
        <v>68</v>
      </c>
      <c r="E6" s="197" t="s">
        <v>69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8" t="s">
        <v>70</v>
      </c>
      <c r="Q6" s="14"/>
      <c r="R6" s="14"/>
    </row>
    <row r="7" spans="1:20" ht="12.75" hidden="1" customHeight="1">
      <c r="A7" s="192"/>
      <c r="B7" s="194"/>
      <c r="C7" s="196"/>
      <c r="D7" s="120"/>
      <c r="E7" s="121"/>
      <c r="F7" s="122"/>
      <c r="G7" s="123"/>
      <c r="H7" s="123"/>
      <c r="I7" s="123"/>
      <c r="J7" s="124"/>
      <c r="K7" s="121"/>
      <c r="L7" s="123"/>
      <c r="M7" s="123"/>
      <c r="N7" s="123"/>
      <c r="O7" s="123"/>
      <c r="P7" s="198"/>
      <c r="Q7" s="14"/>
      <c r="R7" s="14"/>
    </row>
    <row r="8" spans="1:20" ht="12.75" hidden="1" customHeight="1">
      <c r="A8" s="192"/>
      <c r="B8" s="194"/>
      <c r="C8" s="196"/>
      <c r="D8" s="120"/>
      <c r="E8" s="121"/>
      <c r="F8" s="122"/>
      <c r="G8" s="123"/>
      <c r="H8" s="123"/>
      <c r="I8" s="123"/>
      <c r="J8" s="124"/>
      <c r="K8" s="121"/>
      <c r="L8" s="123"/>
      <c r="M8" s="123"/>
      <c r="N8" s="123"/>
      <c r="O8" s="123"/>
      <c r="P8" s="198"/>
      <c r="Q8" s="14"/>
      <c r="R8" s="14"/>
    </row>
    <row r="9" spans="1:20" ht="12.75" customHeight="1" thickTop="1" thickBot="1">
      <c r="A9" s="192"/>
      <c r="B9" s="194"/>
      <c r="C9" s="196"/>
      <c r="D9" s="120" t="s">
        <v>71</v>
      </c>
      <c r="E9" s="183" t="s">
        <v>72</v>
      </c>
      <c r="F9" s="183" t="s">
        <v>73</v>
      </c>
      <c r="G9" s="184" t="s">
        <v>74</v>
      </c>
      <c r="H9" s="184"/>
      <c r="I9" s="184"/>
      <c r="J9" s="184"/>
      <c r="K9" s="185" t="s">
        <v>75</v>
      </c>
      <c r="L9" s="185"/>
      <c r="M9" s="185"/>
      <c r="N9" s="185"/>
      <c r="O9" s="185"/>
      <c r="P9" s="198"/>
      <c r="Q9" s="14"/>
      <c r="R9" s="14"/>
    </row>
    <row r="10" spans="1:20" ht="12" customHeight="1" thickTop="1" thickBot="1">
      <c r="A10" s="192"/>
      <c r="B10" s="195"/>
      <c r="C10" s="196"/>
      <c r="D10" s="125" t="s">
        <v>76</v>
      </c>
      <c r="E10" s="183"/>
      <c r="F10" s="183"/>
      <c r="G10" s="126" t="s">
        <v>77</v>
      </c>
      <c r="H10" s="127" t="s">
        <v>78</v>
      </c>
      <c r="I10" s="127" t="s">
        <v>79</v>
      </c>
      <c r="J10" s="127" t="s">
        <v>80</v>
      </c>
      <c r="K10" s="128" t="s">
        <v>77</v>
      </c>
      <c r="L10" s="129" t="s">
        <v>78</v>
      </c>
      <c r="M10" s="130" t="s">
        <v>81</v>
      </c>
      <c r="N10" s="130" t="s">
        <v>80</v>
      </c>
      <c r="O10" s="130" t="s">
        <v>12</v>
      </c>
      <c r="P10" s="198"/>
      <c r="Q10" s="14"/>
      <c r="R10" s="14"/>
    </row>
    <row r="11" spans="1:20" ht="30.75" customHeight="1" thickTop="1">
      <c r="A11" s="131" t="s">
        <v>47</v>
      </c>
      <c r="B11" s="132" t="s">
        <v>47</v>
      </c>
      <c r="C11" s="133" t="s">
        <v>82</v>
      </c>
      <c r="D11" s="134" t="s">
        <v>83</v>
      </c>
      <c r="E11" s="134">
        <v>4</v>
      </c>
      <c r="F11" s="134">
        <v>4</v>
      </c>
      <c r="G11" s="135">
        <v>1</v>
      </c>
      <c r="H11" s="136">
        <v>1</v>
      </c>
      <c r="I11" s="136">
        <v>1</v>
      </c>
      <c r="J11" s="136">
        <v>1</v>
      </c>
      <c r="K11" s="137">
        <v>1</v>
      </c>
      <c r="L11" s="136">
        <v>1</v>
      </c>
      <c r="M11" s="138">
        <v>1</v>
      </c>
      <c r="N11" s="139"/>
      <c r="O11" s="139">
        <f>K11+L11+M11+N11</f>
        <v>3</v>
      </c>
      <c r="P11" s="140">
        <f>O11/F11</f>
        <v>0.75</v>
      </c>
      <c r="Q11" s="14"/>
      <c r="R11" s="14"/>
    </row>
    <row r="12" spans="1:20" s="151" customFormat="1" ht="50.25" customHeight="1">
      <c r="A12" s="141" t="s">
        <v>84</v>
      </c>
      <c r="B12" s="142" t="s">
        <v>84</v>
      </c>
      <c r="C12" s="143" t="s">
        <v>85</v>
      </c>
      <c r="D12" s="144" t="s">
        <v>86</v>
      </c>
      <c r="E12" s="145">
        <v>2716</v>
      </c>
      <c r="F12" s="145">
        <v>2716</v>
      </c>
      <c r="G12" s="146">
        <v>679</v>
      </c>
      <c r="H12" s="146">
        <v>679</v>
      </c>
      <c r="I12" s="146">
        <v>679</v>
      </c>
      <c r="J12" s="146">
        <v>679</v>
      </c>
      <c r="K12" s="147">
        <v>977</v>
      </c>
      <c r="L12" s="148" t="s">
        <v>87</v>
      </c>
      <c r="M12" s="148" t="s">
        <v>120</v>
      </c>
      <c r="N12" s="149"/>
      <c r="O12" s="146">
        <f>K12+L12+M12+N12</f>
        <v>2766</v>
      </c>
      <c r="P12" s="150">
        <f t="shared" ref="P12:P16" si="0">O12/E12</f>
        <v>1.0184094256259204</v>
      </c>
    </row>
    <row r="13" spans="1:20" s="151" customFormat="1" ht="56.25" customHeight="1">
      <c r="A13" s="141" t="s">
        <v>48</v>
      </c>
      <c r="B13" s="142" t="s">
        <v>48</v>
      </c>
      <c r="C13" s="152" t="s">
        <v>88</v>
      </c>
      <c r="D13" s="144" t="s">
        <v>89</v>
      </c>
      <c r="E13" s="145">
        <v>2292</v>
      </c>
      <c r="F13" s="145">
        <v>2292</v>
      </c>
      <c r="G13" s="146">
        <v>573</v>
      </c>
      <c r="H13" s="146">
        <v>573</v>
      </c>
      <c r="I13" s="146">
        <v>573</v>
      </c>
      <c r="J13" s="146">
        <v>573</v>
      </c>
      <c r="K13" s="147">
        <v>365</v>
      </c>
      <c r="L13" s="148" t="s">
        <v>90</v>
      </c>
      <c r="M13" s="148" t="s">
        <v>121</v>
      </c>
      <c r="N13" s="149"/>
      <c r="O13" s="146">
        <f t="shared" ref="O13:O21" si="1">K13+L13+M13+N13</f>
        <v>872</v>
      </c>
      <c r="P13" s="150">
        <f t="shared" si="0"/>
        <v>0.38045375218150085</v>
      </c>
    </row>
    <row r="14" spans="1:20" s="151" customFormat="1" ht="48" customHeight="1">
      <c r="A14" s="141" t="s">
        <v>49</v>
      </c>
      <c r="B14" s="142" t="s">
        <v>49</v>
      </c>
      <c r="C14" s="152" t="s">
        <v>91</v>
      </c>
      <c r="D14" s="144" t="s">
        <v>89</v>
      </c>
      <c r="E14" s="145">
        <v>700</v>
      </c>
      <c r="F14" s="145">
        <v>700</v>
      </c>
      <c r="G14" s="146">
        <v>175</v>
      </c>
      <c r="H14" s="146">
        <v>175</v>
      </c>
      <c r="I14" s="146">
        <v>175</v>
      </c>
      <c r="J14" s="146">
        <v>175</v>
      </c>
      <c r="K14" s="147">
        <v>230</v>
      </c>
      <c r="L14" s="148" t="s">
        <v>92</v>
      </c>
      <c r="M14" s="148" t="s">
        <v>122</v>
      </c>
      <c r="N14" s="149"/>
      <c r="O14" s="146">
        <f t="shared" si="1"/>
        <v>610</v>
      </c>
      <c r="P14" s="150">
        <f t="shared" si="0"/>
        <v>0.87142857142857144</v>
      </c>
    </row>
    <row r="15" spans="1:20" s="151" customFormat="1" ht="60.75" customHeight="1">
      <c r="A15" s="141" t="s">
        <v>50</v>
      </c>
      <c r="B15" s="142" t="s">
        <v>50</v>
      </c>
      <c r="C15" s="152" t="s">
        <v>93</v>
      </c>
      <c r="D15" s="144" t="s">
        <v>94</v>
      </c>
      <c r="E15" s="153" t="s">
        <v>95</v>
      </c>
      <c r="F15" s="153" t="s">
        <v>95</v>
      </c>
      <c r="G15" s="148" t="s">
        <v>96</v>
      </c>
      <c r="H15" s="148" t="s">
        <v>97</v>
      </c>
      <c r="I15" s="148" t="s">
        <v>97</v>
      </c>
      <c r="J15" s="148" t="s">
        <v>97</v>
      </c>
      <c r="K15" s="147">
        <v>937</v>
      </c>
      <c r="L15" s="148" t="s">
        <v>98</v>
      </c>
      <c r="M15" s="149">
        <v>1674</v>
      </c>
      <c r="N15" s="149"/>
      <c r="O15" s="146">
        <f t="shared" si="1"/>
        <v>4079</v>
      </c>
      <c r="P15" s="150">
        <f t="shared" si="0"/>
        <v>1.0200050012503126</v>
      </c>
      <c r="T15" s="154"/>
    </row>
    <row r="16" spans="1:20" s="151" customFormat="1" ht="66" customHeight="1">
      <c r="A16" s="141" t="s">
        <v>52</v>
      </c>
      <c r="B16" s="142" t="s">
        <v>52</v>
      </c>
      <c r="C16" s="152" t="s">
        <v>99</v>
      </c>
      <c r="D16" s="144" t="s">
        <v>86</v>
      </c>
      <c r="E16" s="145">
        <v>12</v>
      </c>
      <c r="F16" s="145">
        <v>12</v>
      </c>
      <c r="G16" s="155">
        <v>3</v>
      </c>
      <c r="H16" s="155">
        <v>3</v>
      </c>
      <c r="I16" s="155">
        <v>3</v>
      </c>
      <c r="J16" s="155">
        <v>3</v>
      </c>
      <c r="K16" s="147">
        <v>3</v>
      </c>
      <c r="L16" s="148" t="s">
        <v>100</v>
      </c>
      <c r="M16" s="155">
        <v>3</v>
      </c>
      <c r="N16" s="149"/>
      <c r="O16" s="146">
        <f t="shared" si="1"/>
        <v>9</v>
      </c>
      <c r="P16" s="150">
        <f t="shared" si="0"/>
        <v>0.75</v>
      </c>
    </row>
    <row r="17" spans="1:16" s="151" customFormat="1" ht="55.5" customHeight="1">
      <c r="A17" s="141" t="s">
        <v>54</v>
      </c>
      <c r="B17" s="142" t="s">
        <v>54</v>
      </c>
      <c r="C17" s="152" t="s">
        <v>101</v>
      </c>
      <c r="D17" s="144" t="s">
        <v>102</v>
      </c>
      <c r="E17" s="145">
        <v>144</v>
      </c>
      <c r="F17" s="145">
        <v>144</v>
      </c>
      <c r="G17" s="155">
        <v>36</v>
      </c>
      <c r="H17" s="155">
        <v>36</v>
      </c>
      <c r="I17" s="155">
        <v>36</v>
      </c>
      <c r="J17" s="155">
        <v>36</v>
      </c>
      <c r="K17" s="147">
        <v>36</v>
      </c>
      <c r="L17" s="148" t="s">
        <v>103</v>
      </c>
      <c r="M17" s="155">
        <v>36</v>
      </c>
      <c r="N17" s="149"/>
      <c r="O17" s="146">
        <f t="shared" si="1"/>
        <v>108</v>
      </c>
      <c r="P17" s="150">
        <f>O17/E17</f>
        <v>0.75</v>
      </c>
    </row>
    <row r="18" spans="1:16" s="151" customFormat="1" ht="56.25" customHeight="1">
      <c r="A18" s="141" t="s">
        <v>55</v>
      </c>
      <c r="B18" s="142" t="s">
        <v>55</v>
      </c>
      <c r="C18" s="152" t="s">
        <v>104</v>
      </c>
      <c r="D18" s="144" t="s">
        <v>86</v>
      </c>
      <c r="E18" s="145">
        <v>4</v>
      </c>
      <c r="F18" s="145">
        <v>4</v>
      </c>
      <c r="G18" s="155">
        <v>1</v>
      </c>
      <c r="H18" s="155">
        <v>1</v>
      </c>
      <c r="I18" s="155">
        <v>1</v>
      </c>
      <c r="J18" s="155">
        <v>1</v>
      </c>
      <c r="K18" s="147">
        <v>1</v>
      </c>
      <c r="L18" s="148" t="s">
        <v>105</v>
      </c>
      <c r="M18" s="155">
        <v>1</v>
      </c>
      <c r="N18" s="149"/>
      <c r="O18" s="146">
        <f t="shared" si="1"/>
        <v>3</v>
      </c>
      <c r="P18" s="150">
        <f t="shared" ref="P18:P22" si="2">O18/E18</f>
        <v>0.75</v>
      </c>
    </row>
    <row r="19" spans="1:16" s="151" customFormat="1" ht="39" customHeight="1">
      <c r="A19" s="141" t="s">
        <v>56</v>
      </c>
      <c r="B19" s="142" t="s">
        <v>56</v>
      </c>
      <c r="C19" s="143" t="s">
        <v>106</v>
      </c>
      <c r="D19" s="144" t="s">
        <v>107</v>
      </c>
      <c r="E19" s="145">
        <v>26621794</v>
      </c>
      <c r="F19" s="145">
        <v>26621794</v>
      </c>
      <c r="G19" s="146">
        <v>6403794</v>
      </c>
      <c r="H19" s="146">
        <v>5552000</v>
      </c>
      <c r="I19" s="146">
        <v>6556000</v>
      </c>
      <c r="J19" s="146">
        <v>8110000</v>
      </c>
      <c r="K19" s="156">
        <v>6403794.4800000004</v>
      </c>
      <c r="L19" s="146">
        <v>7726557</v>
      </c>
      <c r="M19" s="146">
        <v>7624463</v>
      </c>
      <c r="N19" s="146"/>
      <c r="O19" s="146">
        <f t="shared" si="1"/>
        <v>21754814.48</v>
      </c>
      <c r="P19" s="150">
        <f t="shared" si="2"/>
        <v>0.81718063328113799</v>
      </c>
    </row>
    <row r="20" spans="1:16" ht="38.25" customHeight="1">
      <c r="A20" s="141" t="s">
        <v>57</v>
      </c>
      <c r="B20" s="142" t="s">
        <v>57</v>
      </c>
      <c r="C20" s="133" t="s">
        <v>108</v>
      </c>
      <c r="D20" s="144" t="s">
        <v>107</v>
      </c>
      <c r="E20" s="157">
        <v>41804302</v>
      </c>
      <c r="F20" s="145">
        <v>41804302</v>
      </c>
      <c r="G20" s="146">
        <v>10451076</v>
      </c>
      <c r="H20" s="146">
        <v>10451076</v>
      </c>
      <c r="I20" s="146">
        <v>10451076</v>
      </c>
      <c r="J20" s="146">
        <v>10451076</v>
      </c>
      <c r="K20" s="156">
        <v>10451076</v>
      </c>
      <c r="L20" s="146">
        <v>8959476</v>
      </c>
      <c r="M20" s="146">
        <v>10451076</v>
      </c>
      <c r="N20" s="158"/>
      <c r="O20" s="146">
        <f t="shared" si="1"/>
        <v>29861628</v>
      </c>
      <c r="P20" s="150">
        <f t="shared" si="2"/>
        <v>0.71431949754836233</v>
      </c>
    </row>
    <row r="21" spans="1:16" s="151" customFormat="1" ht="52.5" customHeight="1">
      <c r="A21" s="141" t="s">
        <v>109</v>
      </c>
      <c r="B21" s="142" t="s">
        <v>109</v>
      </c>
      <c r="C21" s="159" t="s">
        <v>110</v>
      </c>
      <c r="D21" s="144" t="s">
        <v>111</v>
      </c>
      <c r="E21" s="145">
        <v>283</v>
      </c>
      <c r="F21" s="145">
        <v>283</v>
      </c>
      <c r="G21" s="146">
        <v>71</v>
      </c>
      <c r="H21" s="146">
        <v>71</v>
      </c>
      <c r="I21" s="146">
        <v>71</v>
      </c>
      <c r="J21" s="146">
        <v>70</v>
      </c>
      <c r="K21" s="156">
        <v>94</v>
      </c>
      <c r="L21" s="148" t="s">
        <v>112</v>
      </c>
      <c r="M21" s="148" t="s">
        <v>124</v>
      </c>
      <c r="N21" s="160"/>
      <c r="O21" s="146">
        <f t="shared" si="1"/>
        <v>247</v>
      </c>
      <c r="P21" s="150">
        <f t="shared" si="2"/>
        <v>0.87279151943462896</v>
      </c>
    </row>
    <row r="22" spans="1:16" s="151" customFormat="1" ht="69" customHeight="1" thickBot="1">
      <c r="A22" s="141" t="s">
        <v>113</v>
      </c>
      <c r="B22" s="142" t="s">
        <v>113</v>
      </c>
      <c r="C22" s="143" t="s">
        <v>114</v>
      </c>
      <c r="D22" s="144" t="s">
        <v>83</v>
      </c>
      <c r="E22" s="145">
        <v>12</v>
      </c>
      <c r="F22" s="145">
        <v>12</v>
      </c>
      <c r="G22" s="146">
        <v>3</v>
      </c>
      <c r="H22" s="146">
        <v>3</v>
      </c>
      <c r="I22" s="146">
        <v>3</v>
      </c>
      <c r="J22" s="146">
        <v>3</v>
      </c>
      <c r="K22" s="156">
        <v>3</v>
      </c>
      <c r="L22" s="148" t="s">
        <v>100</v>
      </c>
      <c r="M22" s="146">
        <v>3</v>
      </c>
      <c r="N22" s="161"/>
      <c r="O22" s="161">
        <f>K22+L22+M22+N22</f>
        <v>9</v>
      </c>
      <c r="P22" s="162">
        <f t="shared" si="2"/>
        <v>0.75</v>
      </c>
    </row>
    <row r="23" spans="1:16" s="151" customFormat="1" ht="14.25" customHeight="1" thickTop="1">
      <c r="A23" s="186"/>
      <c r="B23" s="186"/>
      <c r="C23" s="186"/>
      <c r="D23" s="186"/>
      <c r="E23" s="186"/>
      <c r="F23" s="186"/>
      <c r="G23" s="163"/>
      <c r="H23" s="163"/>
      <c r="I23" s="163"/>
      <c r="J23" s="163"/>
      <c r="K23" s="163"/>
      <c r="L23" s="163"/>
      <c r="M23" s="163"/>
      <c r="N23" s="163"/>
      <c r="O23" s="164"/>
      <c r="P23" s="165"/>
    </row>
    <row r="24" spans="1:16" s="151" customFormat="1" ht="14.25" customHeight="1">
      <c r="A24" s="166" t="s">
        <v>115</v>
      </c>
      <c r="B24" s="166"/>
      <c r="C24" s="187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</row>
    <row r="25" spans="1:16" s="151" customFormat="1" ht="16.5" customHeight="1">
      <c r="A25" s="142"/>
      <c r="B25" s="142"/>
      <c r="C25" s="187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67"/>
      <c r="P25" s="168"/>
    </row>
    <row r="26" spans="1:16" ht="18.75" customHeight="1">
      <c r="A26" s="14"/>
      <c r="B26" s="14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6" ht="18.75" customHeight="1">
      <c r="A27" s="14"/>
      <c r="B27" s="14"/>
      <c r="C27"/>
      <c r="D27"/>
      <c r="F27"/>
      <c r="H27" s="75"/>
      <c r="I27" s="75"/>
    </row>
    <row r="28" spans="1:16" ht="12.75" customHeight="1">
      <c r="A28" s="14"/>
      <c r="B28" s="14"/>
      <c r="C28"/>
      <c r="D28"/>
      <c r="F28"/>
      <c r="H28" s="75"/>
      <c r="I28" s="75"/>
    </row>
    <row r="29" spans="1:16" s="151" customFormat="1" ht="16.5" customHeight="1">
      <c r="A29" s="142"/>
      <c r="B29" s="142"/>
      <c r="C29" s="169"/>
      <c r="D29" s="170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67"/>
      <c r="P29" s="168"/>
    </row>
    <row r="30" spans="1:16" s="151" customFormat="1" ht="12" customHeight="1">
      <c r="A30" s="142"/>
      <c r="B30" s="142"/>
      <c r="C30" s="169"/>
      <c r="D30" s="170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67"/>
      <c r="P30" s="168"/>
    </row>
    <row r="32" spans="1:16" s="151" customFormat="1" ht="10.5" customHeight="1">
      <c r="A32" s="142"/>
      <c r="B32" s="142"/>
      <c r="C32" s="169"/>
      <c r="D32" s="170"/>
      <c r="E32" s="171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68"/>
    </row>
    <row r="33" spans="3:16">
      <c r="C33" s="174"/>
      <c r="F33" s="176"/>
    </row>
    <row r="34" spans="3:16">
      <c r="C34" s="174"/>
      <c r="F34" s="176"/>
    </row>
    <row r="35" spans="3:16">
      <c r="C35" s="174"/>
      <c r="F35" s="176"/>
      <c r="G35" s="177"/>
      <c r="H35" s="177"/>
      <c r="I35" s="177"/>
      <c r="J35" s="177"/>
      <c r="L35" s="177"/>
    </row>
    <row r="36" spans="3:16">
      <c r="C36" s="177"/>
      <c r="F36" s="176"/>
      <c r="G36" s="177"/>
      <c r="H36" s="177"/>
      <c r="I36" s="177"/>
      <c r="J36" s="177"/>
      <c r="L36" s="177"/>
    </row>
    <row r="37" spans="3:16">
      <c r="C37" s="174"/>
      <c r="D37" s="174"/>
      <c r="F37" s="176"/>
      <c r="G37" s="177"/>
      <c r="H37" s="177"/>
      <c r="I37" s="177"/>
      <c r="J37" s="177"/>
      <c r="L37" s="178"/>
      <c r="M37" s="178"/>
      <c r="P37" s="178"/>
    </row>
    <row r="38" spans="3:16">
      <c r="C38" s="174"/>
      <c r="D38" s="174"/>
      <c r="F38" s="176"/>
      <c r="G38" s="177"/>
      <c r="H38" s="177"/>
      <c r="I38" s="177"/>
      <c r="J38" s="177"/>
      <c r="K38" s="178"/>
    </row>
    <row r="39" spans="3:16">
      <c r="C39" s="174"/>
      <c r="D39" s="174"/>
      <c r="F39" s="176"/>
      <c r="G39" s="178"/>
    </row>
    <row r="40" spans="3:16">
      <c r="C40" s="177"/>
      <c r="D40" s="174"/>
      <c r="F40" s="176"/>
    </row>
    <row r="41" spans="3:16">
      <c r="C41" s="174"/>
      <c r="D41" s="174"/>
      <c r="F41" s="176"/>
    </row>
    <row r="42" spans="3:16">
      <c r="C42" s="174"/>
      <c r="D42" s="174"/>
      <c r="F42" s="176"/>
    </row>
    <row r="43" spans="3:16">
      <c r="C43" s="174"/>
      <c r="D43" s="174"/>
      <c r="F43" s="176"/>
    </row>
    <row r="44" spans="3:16">
      <c r="C44" s="177"/>
      <c r="D44" s="174"/>
      <c r="F44" s="176"/>
    </row>
    <row r="45" spans="3:16">
      <c r="C45" s="174"/>
      <c r="D45" s="174"/>
      <c r="F45" s="176"/>
    </row>
    <row r="46" spans="3:16">
      <c r="C46" s="174"/>
      <c r="D46" s="174"/>
      <c r="F46" s="176"/>
    </row>
    <row r="47" spans="3:16">
      <c r="C47" s="174"/>
      <c r="D47" s="179"/>
      <c r="F47" s="176"/>
    </row>
    <row r="48" spans="3:16">
      <c r="C48" s="177"/>
      <c r="D48" s="179"/>
      <c r="F48" s="176"/>
    </row>
    <row r="49" spans="6:6">
      <c r="F49" s="176"/>
    </row>
    <row r="50" spans="6:6">
      <c r="F50" s="176"/>
    </row>
    <row r="51" spans="6:6">
      <c r="F51" s="176"/>
    </row>
  </sheetData>
  <mergeCells count="17">
    <mergeCell ref="A1:P1"/>
    <mergeCell ref="N2:O2"/>
    <mergeCell ref="L3:O3"/>
    <mergeCell ref="A5:C5"/>
    <mergeCell ref="A6:A10"/>
    <mergeCell ref="B6:B10"/>
    <mergeCell ref="C6:C10"/>
    <mergeCell ref="E6:O6"/>
    <mergeCell ref="P6:P10"/>
    <mergeCell ref="E9:E10"/>
    <mergeCell ref="C26:L26"/>
    <mergeCell ref="F9:F10"/>
    <mergeCell ref="G9:J9"/>
    <mergeCell ref="K9:O9"/>
    <mergeCell ref="A23:F23"/>
    <mergeCell ref="C24:P24"/>
    <mergeCell ref="C25:N25"/>
  </mergeCells>
  <printOptions horizontalCentered="1"/>
  <pageMargins left="0.3" right="0.5" top="0.39370078740157483" bottom="0.35433070866141736" header="0.51181102362204722" footer="0"/>
  <pageSetup scale="60" firstPageNumber="0" orientation="landscape" horizontalDpi="300" verticalDpi="300" r:id="rId1"/>
  <headerFooter alignWithMargins="0">
    <oddFooter>&amp;R&amp;12&amp;P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workbookViewId="0">
      <selection activeCell="B5" sqref="B5:G5"/>
    </sheetView>
  </sheetViews>
  <sheetFormatPr baseColWidth="10" defaultRowHeight="12.75"/>
  <cols>
    <col min="1" max="1" width="5" style="76" customWidth="1"/>
    <col min="2" max="2" width="12.140625" style="76" customWidth="1"/>
    <col min="3" max="3" width="11" style="76" customWidth="1"/>
    <col min="4" max="4" width="10.7109375" style="76" customWidth="1"/>
    <col min="5" max="6" width="11.28515625" style="76" customWidth="1"/>
    <col min="7" max="7" width="14.140625" style="76" customWidth="1"/>
    <col min="8" max="8" width="17.28515625" style="76" customWidth="1"/>
    <col min="9" max="9" width="27.5703125" style="76" customWidth="1"/>
    <col min="10" max="16384" width="11.42578125" style="76"/>
  </cols>
  <sheetData>
    <row r="1" spans="1:15">
      <c r="B1" s="77"/>
      <c r="C1" s="77"/>
      <c r="D1" s="77"/>
      <c r="E1" s="77"/>
      <c r="F1" s="77"/>
      <c r="G1" s="78" t="s">
        <v>58</v>
      </c>
      <c r="H1" s="79"/>
      <c r="I1" s="79"/>
      <c r="K1" s="77"/>
    </row>
    <row r="2" spans="1:15" s="80" customFormat="1">
      <c r="A2" s="201" t="s">
        <v>59</v>
      </c>
      <c r="B2" s="202"/>
      <c r="C2" s="202"/>
      <c r="D2" s="202"/>
      <c r="E2" s="202"/>
      <c r="F2" s="202"/>
      <c r="G2" s="202"/>
      <c r="H2" s="47"/>
    </row>
    <row r="3" spans="1:15">
      <c r="B3" s="201" t="s">
        <v>60</v>
      </c>
      <c r="C3" s="203"/>
      <c r="D3" s="203"/>
      <c r="E3" s="203"/>
      <c r="F3" s="203"/>
      <c r="G3" s="203"/>
      <c r="H3" s="80"/>
      <c r="I3" s="80"/>
    </row>
    <row r="4" spans="1:15">
      <c r="B4" s="201"/>
      <c r="C4" s="203"/>
      <c r="D4" s="203"/>
      <c r="E4" s="203"/>
      <c r="F4" s="203"/>
      <c r="G4" s="203"/>
      <c r="H4" s="80"/>
      <c r="I4" s="80"/>
    </row>
    <row r="5" spans="1:15">
      <c r="B5" s="204" t="s">
        <v>123</v>
      </c>
      <c r="C5" s="205"/>
      <c r="D5" s="205"/>
      <c r="E5" s="205"/>
      <c r="F5" s="205"/>
      <c r="G5" s="205"/>
      <c r="H5" s="81"/>
      <c r="I5" s="81"/>
    </row>
    <row r="6" spans="1:15" ht="13.5" thickBot="1">
      <c r="B6" s="82"/>
      <c r="C6" s="82"/>
      <c r="D6" s="82"/>
      <c r="E6" s="82"/>
      <c r="F6" s="82"/>
      <c r="G6" s="82"/>
      <c r="H6" s="77"/>
      <c r="I6" s="77"/>
    </row>
    <row r="7" spans="1:15" ht="23.25" customHeight="1" thickTop="1" thickBot="1">
      <c r="B7" s="206" t="s">
        <v>61</v>
      </c>
      <c r="C7" s="207"/>
      <c r="D7" s="207"/>
      <c r="E7" s="207"/>
      <c r="F7" s="207"/>
      <c r="G7" s="208"/>
      <c r="H7" s="83"/>
      <c r="I7" s="84"/>
    </row>
    <row r="8" spans="1:15" ht="24" customHeight="1" thickTop="1">
      <c r="B8" s="209" t="s">
        <v>127</v>
      </c>
      <c r="C8" s="210"/>
      <c r="D8" s="210"/>
      <c r="E8" s="210"/>
      <c r="F8" s="210"/>
      <c r="G8" s="211"/>
      <c r="H8" s="85"/>
      <c r="I8" s="86"/>
      <c r="O8" s="87"/>
    </row>
    <row r="9" spans="1:15" ht="21" customHeight="1">
      <c r="B9" s="212"/>
      <c r="C9" s="213"/>
      <c r="D9" s="213"/>
      <c r="E9" s="213"/>
      <c r="F9" s="213"/>
      <c r="G9" s="214"/>
      <c r="H9" s="85"/>
      <c r="I9" s="86"/>
      <c r="J9" s="88"/>
    </row>
    <row r="10" spans="1:15" ht="21" customHeight="1">
      <c r="B10" s="212"/>
      <c r="C10" s="213"/>
      <c r="D10" s="213"/>
      <c r="E10" s="213"/>
      <c r="F10" s="213"/>
      <c r="G10" s="214"/>
      <c r="H10" s="85"/>
      <c r="I10" s="86"/>
      <c r="J10" s="88"/>
    </row>
    <row r="11" spans="1:15" ht="15.75" customHeight="1">
      <c r="B11" s="212"/>
      <c r="C11" s="213"/>
      <c r="D11" s="213"/>
      <c r="E11" s="213"/>
      <c r="F11" s="213"/>
      <c r="G11" s="214"/>
      <c r="H11" s="89"/>
      <c r="I11" s="85"/>
    </row>
    <row r="12" spans="1:15" ht="26.25" customHeight="1">
      <c r="B12" s="215" t="s">
        <v>125</v>
      </c>
      <c r="C12" s="216"/>
      <c r="D12" s="216"/>
      <c r="E12" s="216"/>
      <c r="F12" s="216"/>
      <c r="G12" s="217"/>
      <c r="H12" s="86"/>
      <c r="I12" s="86"/>
    </row>
    <row r="13" spans="1:15" ht="42.75" customHeight="1">
      <c r="B13" s="218"/>
      <c r="C13" s="216"/>
      <c r="D13" s="216"/>
      <c r="E13" s="216"/>
      <c r="F13" s="216"/>
      <c r="G13" s="217"/>
      <c r="H13" s="86"/>
      <c r="I13" s="86"/>
    </row>
    <row r="14" spans="1:15" ht="13.5" customHeight="1">
      <c r="B14" s="90"/>
      <c r="C14" s="91"/>
      <c r="D14" s="91"/>
      <c r="E14" s="91"/>
      <c r="F14" s="91"/>
      <c r="G14" s="92"/>
      <c r="H14" s="86"/>
      <c r="I14" s="86"/>
    </row>
    <row r="15" spans="1:15" ht="12.75" customHeight="1">
      <c r="B15" s="219" t="s">
        <v>128</v>
      </c>
      <c r="C15" s="220"/>
      <c r="D15" s="220"/>
      <c r="E15" s="220"/>
      <c r="F15" s="220"/>
      <c r="G15" s="221"/>
      <c r="H15" s="89"/>
      <c r="I15" s="89"/>
    </row>
    <row r="16" spans="1:15" ht="13.5" customHeight="1">
      <c r="B16" s="222"/>
      <c r="C16" s="220"/>
      <c r="D16" s="220"/>
      <c r="E16" s="220"/>
      <c r="F16" s="220"/>
      <c r="G16" s="221"/>
      <c r="H16" s="89"/>
      <c r="I16" s="89"/>
    </row>
    <row r="17" spans="2:9" ht="15" customHeight="1">
      <c r="B17" s="222"/>
      <c r="C17" s="220"/>
      <c r="D17" s="220"/>
      <c r="E17" s="220"/>
      <c r="F17" s="220"/>
      <c r="G17" s="221"/>
      <c r="H17" s="89"/>
      <c r="I17" s="89"/>
    </row>
    <row r="18" spans="2:9" ht="12.75" customHeight="1">
      <c r="B18" s="223"/>
      <c r="C18" s="224"/>
      <c r="D18" s="224"/>
      <c r="E18" s="224"/>
      <c r="F18" s="224"/>
      <c r="G18" s="225"/>
      <c r="H18" s="85"/>
      <c r="I18" s="86"/>
    </row>
    <row r="19" spans="2:9" ht="12.75" customHeight="1">
      <c r="B19" s="223"/>
      <c r="C19" s="224"/>
      <c r="D19" s="224"/>
      <c r="E19" s="224"/>
      <c r="F19" s="224"/>
      <c r="G19" s="225"/>
      <c r="H19" s="85"/>
      <c r="I19" s="93"/>
    </row>
    <row r="20" spans="2:9" ht="12.75" customHeight="1">
      <c r="B20" s="94"/>
      <c r="C20" s="95"/>
      <c r="D20" s="95"/>
      <c r="E20" s="95"/>
      <c r="F20" s="95"/>
      <c r="G20" s="96"/>
      <c r="H20" s="93"/>
      <c r="I20" s="93"/>
    </row>
    <row r="21" spans="2:9" ht="17.25" customHeight="1">
      <c r="B21" s="222"/>
      <c r="C21" s="220"/>
      <c r="D21" s="220"/>
      <c r="E21" s="220"/>
      <c r="F21" s="220"/>
      <c r="G21" s="221"/>
      <c r="H21" s="93"/>
      <c r="I21" s="93"/>
    </row>
    <row r="22" spans="2:9" ht="17.25" customHeight="1">
      <c r="B22" s="222"/>
      <c r="C22" s="220"/>
      <c r="D22" s="220"/>
      <c r="E22" s="220"/>
      <c r="F22" s="220"/>
      <c r="G22" s="221"/>
      <c r="H22" s="93"/>
      <c r="I22" s="93"/>
    </row>
    <row r="23" spans="2:9" ht="15.75" customHeight="1">
      <c r="B23" s="222"/>
      <c r="C23" s="220"/>
      <c r="D23" s="220"/>
      <c r="E23" s="220"/>
      <c r="F23" s="220"/>
      <c r="G23" s="221"/>
      <c r="H23" s="93"/>
      <c r="I23" s="93"/>
    </row>
    <row r="24" spans="2:9" ht="15.75" customHeight="1">
      <c r="B24" s="223"/>
      <c r="C24" s="224"/>
      <c r="D24" s="224"/>
      <c r="E24" s="224"/>
      <c r="F24" s="224"/>
      <c r="G24" s="225"/>
      <c r="H24" s="93"/>
      <c r="I24" s="93"/>
    </row>
    <row r="25" spans="2:9" ht="18" customHeight="1">
      <c r="B25" s="223"/>
      <c r="C25" s="224"/>
      <c r="D25" s="224"/>
      <c r="E25" s="224"/>
      <c r="F25" s="224"/>
      <c r="G25" s="225"/>
      <c r="H25" s="93"/>
      <c r="I25" s="93"/>
    </row>
    <row r="26" spans="2:9" ht="12.75" customHeight="1">
      <c r="B26" s="90"/>
      <c r="C26" s="91"/>
      <c r="D26" s="91"/>
      <c r="E26" s="91"/>
      <c r="F26" s="91"/>
      <c r="G26" s="92"/>
      <c r="H26" s="86"/>
      <c r="I26" s="86"/>
    </row>
    <row r="27" spans="2:9" ht="6.75" hidden="1" customHeight="1">
      <c r="B27" s="90"/>
      <c r="C27" s="91"/>
      <c r="D27" s="91"/>
      <c r="E27" s="91"/>
      <c r="F27" s="91"/>
      <c r="G27" s="92"/>
      <c r="H27" s="86"/>
      <c r="I27" s="86"/>
    </row>
    <row r="28" spans="2:9" ht="12.75" hidden="1" customHeight="1">
      <c r="B28" s="90"/>
      <c r="C28" s="91"/>
      <c r="D28" s="91"/>
      <c r="E28" s="91"/>
      <c r="F28" s="91"/>
      <c r="G28" s="92"/>
      <c r="H28" s="86"/>
      <c r="I28" s="86"/>
    </row>
    <row r="29" spans="2:9" ht="22.5" customHeight="1">
      <c r="B29" s="226"/>
      <c r="C29" s="227"/>
      <c r="D29" s="227"/>
      <c r="E29" s="227"/>
      <c r="F29" s="227"/>
      <c r="G29" s="228"/>
      <c r="H29" s="86"/>
      <c r="I29" s="86"/>
    </row>
    <row r="30" spans="2:9" ht="13.5" thickBot="1">
      <c r="B30" s="97"/>
      <c r="C30" s="98"/>
      <c r="D30" s="98"/>
      <c r="E30" s="98"/>
      <c r="F30" s="98"/>
      <c r="G30" s="99"/>
      <c r="H30" s="86"/>
      <c r="I30" s="86"/>
    </row>
    <row r="31" spans="2:9" ht="13.5" thickTop="1"/>
    <row r="34" spans="1:9">
      <c r="B34" s="77"/>
      <c r="C34" s="77"/>
      <c r="G34" s="77"/>
      <c r="H34" s="77"/>
      <c r="I34" s="77"/>
    </row>
    <row r="35" spans="1:9">
      <c r="A35" s="199" t="s">
        <v>130</v>
      </c>
      <c r="B35" s="229"/>
      <c r="C35" s="229"/>
      <c r="D35" s="229"/>
      <c r="E35" s="229"/>
      <c r="F35" s="229"/>
      <c r="G35" s="229"/>
    </row>
    <row r="36" spans="1:9" s="87" customFormat="1">
      <c r="A36" s="199" t="s">
        <v>129</v>
      </c>
      <c r="B36" s="200"/>
      <c r="C36" s="200"/>
      <c r="D36" s="200"/>
      <c r="E36" s="200"/>
      <c r="F36" s="200"/>
      <c r="G36" s="200"/>
      <c r="H36" s="100"/>
      <c r="I36" s="100"/>
    </row>
    <row r="37" spans="1:9">
      <c r="H37" s="80"/>
      <c r="I37" s="80"/>
    </row>
  </sheetData>
  <mergeCells count="12">
    <mergeCell ref="A36:G36"/>
    <mergeCell ref="A2:G2"/>
    <mergeCell ref="B3:G3"/>
    <mergeCell ref="B4:G4"/>
    <mergeCell ref="B5:G5"/>
    <mergeCell ref="B7:G7"/>
    <mergeCell ref="B8:G11"/>
    <mergeCell ref="B12:G13"/>
    <mergeCell ref="B15:G19"/>
    <mergeCell ref="B21:G25"/>
    <mergeCell ref="B29:G29"/>
    <mergeCell ref="A35:G35"/>
  </mergeCells>
  <pageMargins left="0.75" right="0.75" top="1" bottom="1" header="0" footer="0"/>
  <pageSetup orientation="portrait" horizontalDpi="400" verticalDpi="400" r:id="rId1"/>
  <headerFooter alignWithMargins="0"/>
  <colBreaks count="2" manualBreakCount="2">
    <brk id="7" max="1048575" man="1"/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BreakPreview" zoomScale="60" workbookViewId="0">
      <selection activeCell="F20" sqref="F20"/>
    </sheetView>
  </sheetViews>
  <sheetFormatPr baseColWidth="10" defaultRowHeight="12.75"/>
  <cols>
    <col min="1" max="1" width="8.7109375" customWidth="1"/>
    <col min="2" max="2" width="31.5703125" customWidth="1"/>
    <col min="3" max="3" width="11.28515625" customWidth="1"/>
    <col min="4" max="4" width="12.85546875" customWidth="1"/>
    <col min="5" max="5" width="15.28515625" customWidth="1"/>
    <col min="6" max="6" width="12" customWidth="1"/>
    <col min="7" max="7" width="10.28515625" customWidth="1"/>
    <col min="8" max="8" width="11.140625" customWidth="1"/>
  </cols>
  <sheetData>
    <row r="1" spans="1:10">
      <c r="H1" s="41" t="s">
        <v>35</v>
      </c>
    </row>
    <row r="2" spans="1:10" ht="15" customHeight="1">
      <c r="A2" s="231" t="s">
        <v>1</v>
      </c>
      <c r="B2" s="231"/>
      <c r="C2" s="231"/>
      <c r="D2" s="231"/>
      <c r="E2" s="231"/>
      <c r="F2" s="231"/>
      <c r="G2" s="231"/>
      <c r="H2" s="231"/>
    </row>
    <row r="3" spans="1:10" ht="15.75" customHeight="1">
      <c r="A3" s="231" t="s">
        <v>36</v>
      </c>
      <c r="B3" s="231"/>
      <c r="C3" s="231"/>
      <c r="D3" s="231"/>
      <c r="E3" s="231"/>
      <c r="F3" s="231"/>
      <c r="G3" s="231"/>
      <c r="H3" s="231"/>
    </row>
    <row r="4" spans="1:10" ht="17.25" customHeight="1">
      <c r="A4" s="42"/>
      <c r="B4" s="43"/>
      <c r="C4" s="43"/>
      <c r="D4" s="44"/>
      <c r="E4" s="44" t="s">
        <v>37</v>
      </c>
      <c r="F4" s="232" t="s">
        <v>116</v>
      </c>
      <c r="G4" s="232"/>
      <c r="H4" s="232"/>
    </row>
    <row r="5" spans="1:10" ht="17.25" customHeight="1" thickBot="1">
      <c r="A5" s="41"/>
      <c r="H5" s="45"/>
    </row>
    <row r="6" spans="1:10" s="46" customFormat="1" ht="24" customHeight="1" thickTop="1" thickBot="1">
      <c r="A6" s="233" t="s">
        <v>38</v>
      </c>
      <c r="B6" s="233"/>
      <c r="C6" s="233"/>
      <c r="D6" s="233"/>
      <c r="E6" s="233"/>
      <c r="F6" s="233"/>
      <c r="G6" s="233"/>
      <c r="H6" s="233"/>
    </row>
    <row r="7" spans="1:10" ht="24" customHeight="1" thickTop="1" thickBot="1">
      <c r="A7" s="41"/>
      <c r="B7" s="47"/>
      <c r="C7" s="47"/>
      <c r="D7" s="47"/>
      <c r="E7" s="234" t="s">
        <v>6</v>
      </c>
      <c r="F7" s="234"/>
      <c r="G7" s="234"/>
      <c r="H7" s="234"/>
    </row>
    <row r="8" spans="1:10" ht="24" customHeight="1" thickTop="1" thickBot="1">
      <c r="A8" s="235" t="s">
        <v>39</v>
      </c>
      <c r="B8" s="48"/>
      <c r="C8" s="236" t="s">
        <v>40</v>
      </c>
      <c r="D8" s="236" t="s">
        <v>41</v>
      </c>
      <c r="E8" s="236" t="s">
        <v>42</v>
      </c>
      <c r="F8" s="237" t="s">
        <v>12</v>
      </c>
      <c r="G8" s="237"/>
      <c r="H8" s="230" t="s">
        <v>43</v>
      </c>
    </row>
    <row r="9" spans="1:10" s="47" customFormat="1" ht="24" customHeight="1" thickTop="1" thickBot="1">
      <c r="A9" s="235"/>
      <c r="B9" s="49" t="s">
        <v>44</v>
      </c>
      <c r="C9" s="236"/>
      <c r="D9" s="236"/>
      <c r="E9" s="236"/>
      <c r="F9" s="50" t="s">
        <v>45</v>
      </c>
      <c r="G9" s="51" t="s">
        <v>46</v>
      </c>
      <c r="H9" s="230"/>
    </row>
    <row r="10" spans="1:10" s="46" customFormat="1" ht="12" customHeight="1" thickTop="1">
      <c r="A10" s="52"/>
      <c r="B10" s="53"/>
      <c r="C10" s="53"/>
      <c r="D10" s="53"/>
      <c r="E10" s="53"/>
      <c r="F10" s="53"/>
      <c r="G10" s="53"/>
      <c r="H10" s="54"/>
    </row>
    <row r="11" spans="1:10" s="46" customFormat="1" ht="18.75" customHeight="1">
      <c r="A11" s="55" t="s">
        <v>47</v>
      </c>
      <c r="B11" s="16" t="s">
        <v>21</v>
      </c>
      <c r="C11" s="56">
        <v>10126287</v>
      </c>
      <c r="D11" s="56">
        <v>10126287</v>
      </c>
      <c r="E11" s="9">
        <v>2198233</v>
      </c>
      <c r="F11" s="27">
        <v>7314905</v>
      </c>
      <c r="G11" s="57">
        <f>F11/C11</f>
        <v>0.72236793209593997</v>
      </c>
      <c r="H11" s="58">
        <f>D11-E11</f>
        <v>7928054</v>
      </c>
      <c r="J11" s="59"/>
    </row>
    <row r="12" spans="1:10" s="46" customFormat="1" ht="15.75" customHeight="1">
      <c r="A12" s="55" t="s">
        <v>48</v>
      </c>
      <c r="B12" s="16" t="s">
        <v>22</v>
      </c>
      <c r="C12" s="56">
        <v>13871898</v>
      </c>
      <c r="D12" s="56">
        <v>13871898</v>
      </c>
      <c r="E12" s="56">
        <v>3488636</v>
      </c>
      <c r="F12" s="27">
        <v>10566171</v>
      </c>
      <c r="G12" s="57">
        <f t="shared" ref="G12:G19" si="0">F12/C12</f>
        <v>0.76169612838848733</v>
      </c>
      <c r="H12" s="58">
        <f t="shared" ref="H12:H19" si="1">D12-F12</f>
        <v>3305727</v>
      </c>
      <c r="J12" s="59"/>
    </row>
    <row r="13" spans="1:10" s="46" customFormat="1" ht="21.75" customHeight="1">
      <c r="A13" s="55" t="s">
        <v>49</v>
      </c>
      <c r="B13" s="16" t="s">
        <v>23</v>
      </c>
      <c r="C13" s="56">
        <v>3371701</v>
      </c>
      <c r="D13" s="56">
        <v>3371701</v>
      </c>
      <c r="E13" s="56">
        <v>1401766</v>
      </c>
      <c r="F13" s="27">
        <v>3174599</v>
      </c>
      <c r="G13" s="57">
        <f t="shared" si="0"/>
        <v>0.94154226605502678</v>
      </c>
      <c r="H13" s="58">
        <f t="shared" si="1"/>
        <v>197102</v>
      </c>
      <c r="J13" s="59"/>
    </row>
    <row r="14" spans="1:10" s="46" customFormat="1" ht="21" customHeight="1">
      <c r="A14" s="55" t="s">
        <v>50</v>
      </c>
      <c r="B14" s="16" t="s">
        <v>51</v>
      </c>
      <c r="C14" s="56">
        <v>9121384</v>
      </c>
      <c r="D14" s="56">
        <v>9121384</v>
      </c>
      <c r="E14" s="56">
        <v>2661824</v>
      </c>
      <c r="F14" s="27">
        <v>7469338</v>
      </c>
      <c r="G14" s="57">
        <f t="shared" si="0"/>
        <v>0.81888209070027096</v>
      </c>
      <c r="H14" s="58">
        <f t="shared" si="1"/>
        <v>1652046</v>
      </c>
      <c r="J14" s="59"/>
    </row>
    <row r="15" spans="1:10" s="46" customFormat="1" ht="21" customHeight="1">
      <c r="A15" s="55" t="s">
        <v>52</v>
      </c>
      <c r="B15" s="60" t="s">
        <v>53</v>
      </c>
      <c r="C15" s="56">
        <v>24740686</v>
      </c>
      <c r="D15" s="56">
        <v>24740686</v>
      </c>
      <c r="E15" s="56">
        <v>5539274</v>
      </c>
      <c r="F15" s="27">
        <v>18181705</v>
      </c>
      <c r="G15" s="57">
        <f t="shared" si="0"/>
        <v>0.73489089995321877</v>
      </c>
      <c r="H15" s="58">
        <f t="shared" si="1"/>
        <v>6558981</v>
      </c>
      <c r="J15" s="59"/>
    </row>
    <row r="16" spans="1:10" s="46" customFormat="1" ht="21.75" customHeight="1">
      <c r="A16" s="55" t="s">
        <v>54</v>
      </c>
      <c r="B16" s="16" t="s">
        <v>26</v>
      </c>
      <c r="C16" s="56">
        <v>5112263</v>
      </c>
      <c r="D16" s="56">
        <v>5112263</v>
      </c>
      <c r="E16" s="56">
        <v>1721350</v>
      </c>
      <c r="F16" s="27">
        <v>4303222</v>
      </c>
      <c r="G16" s="57">
        <f t="shared" si="0"/>
        <v>0.84174503541777879</v>
      </c>
      <c r="H16" s="58">
        <f t="shared" si="1"/>
        <v>809041</v>
      </c>
      <c r="J16" s="59"/>
    </row>
    <row r="17" spans="1:10" s="46" customFormat="1" ht="21" customHeight="1">
      <c r="A17" s="55" t="s">
        <v>55</v>
      </c>
      <c r="B17" s="16" t="s">
        <v>27</v>
      </c>
      <c r="C17" s="56">
        <v>187704</v>
      </c>
      <c r="D17" s="56">
        <v>187704</v>
      </c>
      <c r="E17" s="56">
        <v>31054</v>
      </c>
      <c r="F17" s="27">
        <v>181799</v>
      </c>
      <c r="G17" s="57">
        <f t="shared" si="0"/>
        <v>0.96854089417380551</v>
      </c>
      <c r="H17" s="58">
        <f t="shared" si="1"/>
        <v>5905</v>
      </c>
      <c r="J17" s="59"/>
    </row>
    <row r="18" spans="1:10" s="46" customFormat="1" ht="21" customHeight="1">
      <c r="A18" s="55" t="s">
        <v>56</v>
      </c>
      <c r="B18" s="16" t="s">
        <v>28</v>
      </c>
      <c r="C18" s="56">
        <v>9778</v>
      </c>
      <c r="D18" s="56">
        <v>9778</v>
      </c>
      <c r="E18" s="56">
        <v>27433</v>
      </c>
      <c r="F18" s="27">
        <v>28319</v>
      </c>
      <c r="G18" s="57">
        <f t="shared" si="0"/>
        <v>2.8961955410104316</v>
      </c>
      <c r="H18" s="58">
        <f t="shared" si="1"/>
        <v>-18541</v>
      </c>
      <c r="J18" s="59"/>
    </row>
    <row r="19" spans="1:10" s="46" customFormat="1" ht="21" customHeight="1">
      <c r="A19" s="55" t="s">
        <v>57</v>
      </c>
      <c r="B19" s="16" t="s">
        <v>29</v>
      </c>
      <c r="C19" s="56">
        <v>1064432</v>
      </c>
      <c r="D19" s="56">
        <v>1064432</v>
      </c>
      <c r="E19" s="56">
        <v>246074</v>
      </c>
      <c r="F19" s="27">
        <v>801839</v>
      </c>
      <c r="G19" s="57">
        <f t="shared" si="0"/>
        <v>0.75330223067326052</v>
      </c>
      <c r="H19" s="58">
        <f t="shared" si="1"/>
        <v>262593</v>
      </c>
      <c r="J19" s="59"/>
    </row>
    <row r="20" spans="1:10" s="46" customFormat="1" ht="21" customHeight="1" thickBot="1">
      <c r="A20" s="55"/>
      <c r="B20" s="61"/>
      <c r="C20" s="62"/>
      <c r="D20" s="63"/>
      <c r="E20" s="63"/>
      <c r="F20" s="56"/>
      <c r="G20" s="57"/>
      <c r="H20" s="58"/>
      <c r="J20" s="59"/>
    </row>
    <row r="21" spans="1:10" s="46" customFormat="1" ht="24" customHeight="1" thickTop="1" thickBot="1">
      <c r="A21" s="64"/>
      <c r="B21" s="65"/>
      <c r="C21" s="66">
        <f>C19+C18+C17+C16+C15+C14+C13+C12+C11</f>
        <v>67606133</v>
      </c>
      <c r="D21" s="66">
        <f>D19+D18+D17+D16+D15+D14+D13+D12+D11</f>
        <v>67606133</v>
      </c>
      <c r="E21" s="67">
        <f>SUM(E11:E20)</f>
        <v>17315644</v>
      </c>
      <c r="F21" s="68">
        <f>SUM(F11:F20)</f>
        <v>52021897</v>
      </c>
      <c r="G21" s="69">
        <f>F21/C21</f>
        <v>0.76948487794738973</v>
      </c>
      <c r="H21" s="70">
        <f>C21-F21</f>
        <v>15584236</v>
      </c>
    </row>
    <row r="22" spans="1:10" s="46" customFormat="1" ht="24" customHeight="1" thickTop="1" thickBot="1">
      <c r="A22" s="71"/>
      <c r="B22" s="72"/>
      <c r="C22" s="72"/>
      <c r="D22" s="72"/>
      <c r="E22" s="72"/>
      <c r="F22" s="72"/>
      <c r="G22" s="72"/>
      <c r="H22" s="73"/>
    </row>
    <row r="23" spans="1:10" s="46" customFormat="1" ht="18.75" customHeight="1" thickTop="1">
      <c r="A23" s="186"/>
      <c r="B23" s="186"/>
      <c r="C23" s="186"/>
      <c r="D23" s="186"/>
      <c r="E23" s="186"/>
      <c r="F23" s="74"/>
      <c r="G23" s="74"/>
      <c r="H23" s="74"/>
    </row>
    <row r="24" spans="1:10" ht="30.75" customHeight="1">
      <c r="G24" s="14"/>
      <c r="H24" s="14"/>
    </row>
    <row r="25" spans="1:10" ht="34.5" customHeight="1">
      <c r="A25" s="14"/>
      <c r="G25" s="75"/>
      <c r="H25" s="75"/>
    </row>
    <row r="26" spans="1:10" ht="24" customHeight="1"/>
    <row r="27" spans="1:10" ht="24" customHeight="1"/>
    <row r="28" spans="1:10" ht="24" customHeight="1"/>
  </sheetData>
  <mergeCells count="12">
    <mergeCell ref="H8:H9"/>
    <mergeCell ref="A23:E23"/>
    <mergeCell ref="A2:H2"/>
    <mergeCell ref="A3:H3"/>
    <mergeCell ref="F4:H4"/>
    <mergeCell ref="A6:H6"/>
    <mergeCell ref="E7:H7"/>
    <mergeCell ref="A8:A9"/>
    <mergeCell ref="C8:C9"/>
    <mergeCell ref="D8:D9"/>
    <mergeCell ref="E8:E9"/>
    <mergeCell ref="F8:G8"/>
  </mergeCells>
  <printOptions horizontalCentered="1"/>
  <pageMargins left="0.39374999999999999" right="0.74791666666666667" top="0.39374999999999999" bottom="0.2097222222222222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showGridLines="0" view="pageBreakPreview" topLeftCell="A13" zoomScale="60" workbookViewId="0">
      <selection activeCell="G11" sqref="G11"/>
    </sheetView>
  </sheetViews>
  <sheetFormatPr baseColWidth="10" defaultRowHeight="12.75"/>
  <cols>
    <col min="1" max="1" width="23.5703125" customWidth="1"/>
    <col min="2" max="2" width="13.85546875" customWidth="1"/>
    <col min="3" max="3" width="13.5703125" customWidth="1"/>
    <col min="4" max="4" width="12.140625" customWidth="1"/>
    <col min="5" max="6" width="11.5703125" customWidth="1"/>
    <col min="7" max="7" width="13.7109375" customWidth="1"/>
    <col min="8" max="8" width="12.42578125" customWidth="1"/>
    <col min="9" max="9" width="10.28515625" customWidth="1"/>
  </cols>
  <sheetData>
    <row r="1" spans="1:256" ht="22.5" customHeight="1">
      <c r="A1" s="1"/>
      <c r="B1" s="1"/>
      <c r="C1" s="1"/>
      <c r="D1" s="1"/>
      <c r="E1" s="1"/>
      <c r="F1" s="1"/>
      <c r="G1" s="1"/>
      <c r="H1" s="2" t="s">
        <v>0</v>
      </c>
      <c r="I1" s="1"/>
    </row>
    <row r="2" spans="1:256" ht="16.5" customHeight="1">
      <c r="A2" s="240" t="s">
        <v>1</v>
      </c>
      <c r="B2" s="240"/>
      <c r="C2" s="240"/>
      <c r="D2" s="240"/>
      <c r="E2" s="240"/>
      <c r="F2" s="240"/>
      <c r="G2" s="240"/>
      <c r="H2" s="3"/>
      <c r="I2" s="3"/>
    </row>
    <row r="3" spans="1:256" ht="10.5" customHeight="1">
      <c r="A3" s="240" t="s">
        <v>2</v>
      </c>
      <c r="B3" s="240"/>
      <c r="C3" s="240"/>
      <c r="D3" s="240"/>
      <c r="E3" s="240"/>
      <c r="F3" s="240"/>
      <c r="G3" s="240"/>
      <c r="H3" s="3"/>
      <c r="I3" s="3"/>
    </row>
    <row r="4" spans="1:256" ht="10.5" customHeight="1">
      <c r="A4" s="240" t="s">
        <v>3</v>
      </c>
      <c r="B4" s="240"/>
      <c r="C4" s="240"/>
      <c r="D4" s="240"/>
      <c r="E4" s="240"/>
      <c r="F4" s="240"/>
      <c r="G4" s="240"/>
      <c r="H4" s="3"/>
      <c r="I4" s="3"/>
    </row>
    <row r="5" spans="1:256" ht="9.9499999999999993" customHeight="1">
      <c r="A5" s="4"/>
      <c r="B5" s="1"/>
      <c r="C5" s="1"/>
      <c r="D5" s="1"/>
      <c r="E5" s="1"/>
      <c r="F5" s="1"/>
      <c r="G5" s="1"/>
      <c r="H5" s="4"/>
      <c r="I5" s="1"/>
    </row>
    <row r="6" spans="1:256" ht="11.25" customHeight="1">
      <c r="A6" s="241" t="s">
        <v>4</v>
      </c>
      <c r="B6" s="241"/>
      <c r="C6" s="241"/>
      <c r="D6" s="241"/>
      <c r="E6" s="240" t="s">
        <v>116</v>
      </c>
      <c r="F6" s="240"/>
      <c r="G6" s="240"/>
      <c r="H6" s="240"/>
      <c r="I6" s="240"/>
    </row>
    <row r="7" spans="1:256" ht="11.25" customHeight="1">
      <c r="A7" s="5" t="s">
        <v>5</v>
      </c>
      <c r="B7" s="1"/>
      <c r="C7" s="1"/>
      <c r="D7" s="1"/>
      <c r="E7" s="6" t="s">
        <v>6</v>
      </c>
      <c r="F7" s="6"/>
      <c r="G7" s="6"/>
      <c r="H7" s="4"/>
      <c r="I7" s="1"/>
    </row>
    <row r="8" spans="1:256" ht="10.5" customHeight="1">
      <c r="A8" s="242" t="s">
        <v>7</v>
      </c>
      <c r="B8" s="243" t="s">
        <v>8</v>
      </c>
      <c r="C8" s="242" t="s">
        <v>9</v>
      </c>
      <c r="D8" s="242"/>
      <c r="E8" s="242"/>
      <c r="F8" s="242"/>
      <c r="G8" s="242"/>
      <c r="H8" s="242"/>
      <c r="I8" s="242" t="s">
        <v>10</v>
      </c>
    </row>
    <row r="9" spans="1:256" ht="10.5" customHeight="1">
      <c r="A9" s="242"/>
      <c r="B9" s="243"/>
      <c r="C9" s="242"/>
      <c r="D9" s="7" t="s">
        <v>117</v>
      </c>
      <c r="E9" s="7" t="s">
        <v>118</v>
      </c>
      <c r="F9" s="7" t="s">
        <v>119</v>
      </c>
      <c r="G9" s="7" t="s">
        <v>11</v>
      </c>
      <c r="H9" s="7" t="s">
        <v>12</v>
      </c>
      <c r="I9" s="242"/>
    </row>
    <row r="10" spans="1:256" ht="15" customHeight="1">
      <c r="A10" s="8" t="s">
        <v>13</v>
      </c>
      <c r="B10" s="9">
        <v>26621794</v>
      </c>
      <c r="C10" s="9">
        <v>26621794</v>
      </c>
      <c r="D10" s="10">
        <v>2908301.11</v>
      </c>
      <c r="E10" s="11">
        <v>1536731.9</v>
      </c>
      <c r="F10" s="11">
        <v>3179429.79</v>
      </c>
      <c r="G10" s="9">
        <f>F10+E10+D10</f>
        <v>7624462.7999999989</v>
      </c>
      <c r="H10" s="9">
        <f>G10+'[1]EVTOP_01 _(2do.) '!$H$10</f>
        <v>21754814.780000001</v>
      </c>
      <c r="I10" s="12">
        <f t="shared" ref="I10:I14" si="0">H10/C10</f>
        <v>0.81718064455010064</v>
      </c>
    </row>
    <row r="11" spans="1:256" ht="11.25" customHeight="1">
      <c r="A11" s="13" t="s">
        <v>14</v>
      </c>
      <c r="B11" s="9">
        <v>41804302</v>
      </c>
      <c r="C11" s="9">
        <v>41804302</v>
      </c>
      <c r="D11" s="11">
        <v>3483691.85</v>
      </c>
      <c r="E11" s="11">
        <v>3483691.85</v>
      </c>
      <c r="F11" s="11">
        <v>3483691.85</v>
      </c>
      <c r="G11" s="9">
        <f t="shared" ref="G11:G14" si="1">F11+E11+D11</f>
        <v>10451075.550000001</v>
      </c>
      <c r="H11" s="9">
        <f>G11+'[1]EVTOP_01 _(2do.) '!$H$11</f>
        <v>29861627.460000001</v>
      </c>
      <c r="I11" s="12">
        <f t="shared" si="0"/>
        <v>0.71431948463103156</v>
      </c>
    </row>
    <row r="12" spans="1:256" ht="12.75" customHeight="1">
      <c r="A12" s="8" t="s">
        <v>15</v>
      </c>
      <c r="B12" s="9">
        <v>112613</v>
      </c>
      <c r="C12" s="9">
        <v>112613</v>
      </c>
      <c r="D12" s="11">
        <v>7561.43</v>
      </c>
      <c r="E12" s="11">
        <v>7561.43</v>
      </c>
      <c r="F12" s="11">
        <v>7561.43</v>
      </c>
      <c r="G12" s="9">
        <f t="shared" si="1"/>
        <v>22684.29</v>
      </c>
      <c r="H12" s="9">
        <f>G12+'[1]EVTOP_01 _(2do.) '!$H$12</f>
        <v>86792.93</v>
      </c>
      <c r="I12" s="12">
        <f t="shared" si="0"/>
        <v>0.77071856712812903</v>
      </c>
    </row>
    <row r="13" spans="1:256" s="14" customFormat="1" ht="12.75" customHeight="1">
      <c r="A13" s="8" t="s">
        <v>16</v>
      </c>
      <c r="B13" s="9">
        <v>4068</v>
      </c>
      <c r="C13" s="9">
        <v>4068</v>
      </c>
      <c r="D13" s="11">
        <v>10.09</v>
      </c>
      <c r="E13" s="11">
        <v>9.91</v>
      </c>
      <c r="F13" s="11">
        <v>7.33</v>
      </c>
      <c r="G13" s="9">
        <f t="shared" si="1"/>
        <v>27.330000000000002</v>
      </c>
      <c r="H13" s="9">
        <f>G13+'[1]EVTOP_01 _(2do.) '!$H$13</f>
        <v>4543.6499999999996</v>
      </c>
      <c r="I13" s="12">
        <f t="shared" si="0"/>
        <v>1.1169247787610619</v>
      </c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" customFormat="1" ht="10.5" customHeight="1">
      <c r="A14" s="8" t="s">
        <v>17</v>
      </c>
      <c r="B14" s="9">
        <v>7370</v>
      </c>
      <c r="C14" s="9">
        <v>7370</v>
      </c>
      <c r="D14" s="11">
        <v>1275.24</v>
      </c>
      <c r="E14" s="11">
        <v>1226.8599999999999</v>
      </c>
      <c r="F14" s="11">
        <v>2811.72</v>
      </c>
      <c r="G14" s="9">
        <f t="shared" si="1"/>
        <v>5313.82</v>
      </c>
      <c r="H14" s="9">
        <f>G14+'[1]EVTOP_01 _(2do.) '!$H$14</f>
        <v>15295.02</v>
      </c>
      <c r="I14" s="12">
        <f t="shared" si="0"/>
        <v>2.0753080054274085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4" customFormat="1" ht="11.25" customHeight="1">
      <c r="A15" s="17" t="s">
        <v>11</v>
      </c>
      <c r="B15" s="18">
        <f>B10+B11+B12+B13+B16+B14</f>
        <v>68550147</v>
      </c>
      <c r="C15" s="18">
        <f>SUM(C10:C14)</f>
        <v>68550147</v>
      </c>
      <c r="D15" s="18">
        <f>SUM(D10:D14)</f>
        <v>6400839.7199999997</v>
      </c>
      <c r="E15" s="18">
        <f>SUM(E10:E14)</f>
        <v>5029221.95</v>
      </c>
      <c r="F15" s="18">
        <f>SUM(F10:F14)</f>
        <v>6673502.1200000001</v>
      </c>
      <c r="G15" s="19">
        <f>SUM(G10:G14)</f>
        <v>18103563.789999999</v>
      </c>
      <c r="H15" s="19">
        <f>H14+H13+H12+H11+H10</f>
        <v>51723073.840000004</v>
      </c>
      <c r="I15" s="20">
        <f>H15/C15</f>
        <v>0.75452899962417297</v>
      </c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4" customFormat="1" ht="9.75" customHeight="1">
      <c r="A16" s="6"/>
      <c r="B16" s="6"/>
      <c r="C16" s="6"/>
      <c r="D16" s="6"/>
      <c r="E16" s="6"/>
      <c r="F16" s="6"/>
      <c r="G16" s="6"/>
      <c r="H16" s="6"/>
      <c r="I16" s="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4" customFormat="1" ht="10.5" customHeight="1">
      <c r="A17" s="5" t="s">
        <v>18</v>
      </c>
      <c r="B17" s="6"/>
      <c r="C17" s="21"/>
      <c r="D17" s="6"/>
      <c r="E17" s="6" t="s">
        <v>6</v>
      </c>
      <c r="F17" s="6"/>
      <c r="G17" s="6"/>
      <c r="H17" s="6"/>
      <c r="I17" s="6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4" customFormat="1" ht="11.25" customHeight="1">
      <c r="A18" s="244" t="s">
        <v>7</v>
      </c>
      <c r="B18" s="243" t="s">
        <v>8</v>
      </c>
      <c r="C18" s="242" t="s">
        <v>9</v>
      </c>
      <c r="D18" s="242"/>
      <c r="E18" s="242"/>
      <c r="F18" s="242"/>
      <c r="G18" s="242"/>
      <c r="H18" s="242"/>
      <c r="I18" s="242" t="s">
        <v>19</v>
      </c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4" customFormat="1" ht="10.5" customHeight="1">
      <c r="A19" s="244"/>
      <c r="B19" s="243"/>
      <c r="C19" s="242"/>
      <c r="D19" s="22" t="s">
        <v>117</v>
      </c>
      <c r="E19" s="7" t="s">
        <v>118</v>
      </c>
      <c r="F19" s="7" t="s">
        <v>119</v>
      </c>
      <c r="G19" s="7" t="s">
        <v>11</v>
      </c>
      <c r="H19" s="7" t="s">
        <v>12</v>
      </c>
      <c r="I19" s="242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4" customFormat="1" ht="10.5" customHeight="1">
      <c r="A20" s="23" t="s">
        <v>20</v>
      </c>
      <c r="B20" s="24"/>
      <c r="C20" s="1"/>
      <c r="D20" s="24"/>
      <c r="E20" s="24"/>
      <c r="F20" s="24"/>
      <c r="G20" s="24"/>
      <c r="H20" s="24"/>
      <c r="I20" s="23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4" customFormat="1" ht="10.5" customHeight="1">
      <c r="A21" s="25" t="s">
        <v>21</v>
      </c>
      <c r="B21" s="9">
        <v>10126287</v>
      </c>
      <c r="C21" s="26">
        <v>10126287</v>
      </c>
      <c r="D21" s="9">
        <v>761497.94</v>
      </c>
      <c r="E21" s="9">
        <v>700617.47</v>
      </c>
      <c r="F21" s="9">
        <v>736117.81</v>
      </c>
      <c r="G21" s="27">
        <f>F21+E21+D21</f>
        <v>2198233.2199999997</v>
      </c>
      <c r="H21" s="9">
        <f>G21+'[1]EVTOP_01 _(2do.) '!$H$21</f>
        <v>7314905.1599999992</v>
      </c>
      <c r="I21" s="28">
        <f>H21/C21</f>
        <v>0.72236794789640069</v>
      </c>
      <c r="J21" s="29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4" customFormat="1" ht="12" customHeight="1">
      <c r="A22" s="25" t="s">
        <v>22</v>
      </c>
      <c r="B22" s="9">
        <v>13871898</v>
      </c>
      <c r="C22" s="26">
        <v>13871898</v>
      </c>
      <c r="D22" s="9">
        <v>1209636.8799999999</v>
      </c>
      <c r="E22" s="9">
        <v>1195558.42</v>
      </c>
      <c r="F22" s="9">
        <v>1083441.1100000001</v>
      </c>
      <c r="G22" s="27">
        <f t="shared" ref="G22:G29" si="2">F22+E22+D22</f>
        <v>3488636.41</v>
      </c>
      <c r="H22" s="9">
        <f>G22+'[1]EVTOP_01 _(2do.) '!$H$22</f>
        <v>10566171.470000001</v>
      </c>
      <c r="I22" s="28">
        <f t="shared" ref="I22:I29" si="3">H22/C22</f>
        <v>0.76169616226993597</v>
      </c>
      <c r="J22" s="29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" customFormat="1" ht="11.25" customHeight="1">
      <c r="A23" s="25" t="s">
        <v>23</v>
      </c>
      <c r="B23" s="9">
        <v>3371701</v>
      </c>
      <c r="C23" s="26">
        <v>3371701</v>
      </c>
      <c r="D23" s="9">
        <v>344712.47</v>
      </c>
      <c r="E23" s="9">
        <v>729677.22</v>
      </c>
      <c r="F23" s="9">
        <v>327375.86</v>
      </c>
      <c r="G23" s="27">
        <f t="shared" si="2"/>
        <v>1401765.55</v>
      </c>
      <c r="H23" s="9">
        <f>G23+'[1]EVTOP_01 _(2do.) '!$H$23</f>
        <v>3174598.83</v>
      </c>
      <c r="I23" s="28">
        <f t="shared" si="3"/>
        <v>0.94154221563537221</v>
      </c>
      <c r="J23" s="29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4" customFormat="1" ht="11.25" customHeight="1">
      <c r="A24" s="25" t="s">
        <v>24</v>
      </c>
      <c r="B24" s="9">
        <v>9121384</v>
      </c>
      <c r="C24" s="26">
        <v>9121384</v>
      </c>
      <c r="D24" s="9">
        <v>768710.42</v>
      </c>
      <c r="E24" s="9">
        <v>1080222.92</v>
      </c>
      <c r="F24" s="9">
        <v>812890.58</v>
      </c>
      <c r="G24" s="27">
        <f t="shared" si="2"/>
        <v>2661823.92</v>
      </c>
      <c r="H24" s="9">
        <f>G24+'[1]EVTOP_01 _(2do.) '!$H$24</f>
        <v>7469338.1699999999</v>
      </c>
      <c r="I24" s="28">
        <f t="shared" si="3"/>
        <v>0.81888210933779348</v>
      </c>
      <c r="J24" s="29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4" customFormat="1" ht="11.25" customHeight="1">
      <c r="A25" s="25" t="s">
        <v>25</v>
      </c>
      <c r="B25" s="9">
        <v>24740686</v>
      </c>
      <c r="C25" s="26">
        <v>24740686</v>
      </c>
      <c r="D25" s="9">
        <v>1766803.65</v>
      </c>
      <c r="E25" s="9">
        <v>2027640.46</v>
      </c>
      <c r="F25" s="9">
        <v>1744830.04</v>
      </c>
      <c r="G25" s="27">
        <f t="shared" si="2"/>
        <v>5539274.1500000004</v>
      </c>
      <c r="H25" s="9">
        <f>G25+'[1]EVTOP_01 _(2do.) '!$H$25</f>
        <v>18181705.450000003</v>
      </c>
      <c r="I25" s="28">
        <f t="shared" si="3"/>
        <v>0.7348909181418819</v>
      </c>
      <c r="J25" s="29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4" customFormat="1" ht="10.5" customHeight="1">
      <c r="A26" s="25" t="s">
        <v>26</v>
      </c>
      <c r="B26" s="9">
        <v>5112263</v>
      </c>
      <c r="C26" s="26">
        <v>5112263</v>
      </c>
      <c r="D26" s="9">
        <v>416462.1</v>
      </c>
      <c r="E26" s="9">
        <v>446771.52</v>
      </c>
      <c r="F26" s="9">
        <v>858116.87</v>
      </c>
      <c r="G26" s="27">
        <f t="shared" si="2"/>
        <v>1721350.4900000002</v>
      </c>
      <c r="H26" s="9">
        <f>G26+'[1]EVTOP_01 _(2do.) '!$H$26</f>
        <v>4303222.33</v>
      </c>
      <c r="I26" s="28">
        <f t="shared" si="3"/>
        <v>0.84174509996844848</v>
      </c>
      <c r="J26" s="29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4" customFormat="1" ht="12.75" customHeight="1">
      <c r="A27" s="25" t="s">
        <v>27</v>
      </c>
      <c r="B27" s="9">
        <v>187704</v>
      </c>
      <c r="C27" s="26">
        <v>187704</v>
      </c>
      <c r="D27" s="9">
        <v>9337.8799999999992</v>
      </c>
      <c r="E27" s="9">
        <v>11926.83</v>
      </c>
      <c r="F27" s="9">
        <v>9789.26</v>
      </c>
      <c r="G27" s="27">
        <f t="shared" si="2"/>
        <v>31053.97</v>
      </c>
      <c r="H27" s="9">
        <f>G27+'[1]EVTOP_01 _(2do.) '!$H$27</f>
        <v>181799.24</v>
      </c>
      <c r="I27" s="28">
        <f t="shared" si="3"/>
        <v>0.96854217278267907</v>
      </c>
      <c r="J27" s="29"/>
    </row>
    <row r="28" spans="1:256" s="14" customFormat="1" ht="12.75" customHeight="1">
      <c r="A28" s="25" t="s">
        <v>28</v>
      </c>
      <c r="B28" s="9">
        <v>9778</v>
      </c>
      <c r="C28" s="26">
        <v>9778</v>
      </c>
      <c r="D28" s="9">
        <v>27333</v>
      </c>
      <c r="E28" s="9">
        <v>0.01</v>
      </c>
      <c r="F28" s="9">
        <v>99.98</v>
      </c>
      <c r="G28" s="27">
        <f t="shared" si="2"/>
        <v>27432.99</v>
      </c>
      <c r="H28" s="9">
        <f>G28+'[1]EVTOP_01 _(2do.) '!$H$28</f>
        <v>28318.640000000003</v>
      </c>
      <c r="I28" s="28">
        <f t="shared" si="3"/>
        <v>2.8961587236653714</v>
      </c>
      <c r="J28" s="29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4" customFormat="1" ht="10.5" customHeight="1">
      <c r="A29" s="25" t="s">
        <v>29</v>
      </c>
      <c r="B29" s="9">
        <v>1064432</v>
      </c>
      <c r="C29" s="26">
        <v>1064432</v>
      </c>
      <c r="D29" s="9">
        <v>79767.25</v>
      </c>
      <c r="E29" s="9">
        <v>85176.54</v>
      </c>
      <c r="F29" s="9">
        <v>81130.100000000006</v>
      </c>
      <c r="G29" s="27">
        <f t="shared" si="2"/>
        <v>246073.89</v>
      </c>
      <c r="H29" s="9">
        <f>G29+'[1]EVTOP_01 _(2do.) '!$H$29</f>
        <v>801838.81</v>
      </c>
      <c r="I29" s="28">
        <f t="shared" si="3"/>
        <v>0.75330205217430524</v>
      </c>
      <c r="J29" s="29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6.75" customHeight="1">
      <c r="A30" s="31"/>
      <c r="B30" s="32"/>
      <c r="C30" s="32"/>
      <c r="D30" s="32"/>
      <c r="E30" s="32"/>
      <c r="F30" s="32"/>
      <c r="G30" s="33"/>
      <c r="H30" s="9"/>
      <c r="I30" s="34"/>
      <c r="J30" s="29"/>
    </row>
    <row r="31" spans="1:256" ht="8.25" customHeight="1">
      <c r="A31" s="1"/>
      <c r="B31" s="1"/>
      <c r="C31" s="1"/>
      <c r="D31" s="1"/>
      <c r="E31" s="1"/>
      <c r="F31" s="1"/>
      <c r="G31" s="1"/>
      <c r="H31" s="35"/>
      <c r="I31" s="1"/>
    </row>
    <row r="32" spans="1:256">
      <c r="A32" s="17" t="s">
        <v>11</v>
      </c>
      <c r="B32" s="18">
        <f>B29+B28+B27+B26+B25+B24+B23+B22+B21</f>
        <v>67606133</v>
      </c>
      <c r="C32" s="18">
        <f>SUM(C21:C30)</f>
        <v>67606133</v>
      </c>
      <c r="D32" s="18">
        <f>D29+D28+D27+D26+D25+D24+D23+D22+D21</f>
        <v>5384261.5899999999</v>
      </c>
      <c r="E32" s="18">
        <f>E29+E28+E27+E26+E25+E24+E23+E22+E21</f>
        <v>6277591.3899999997</v>
      </c>
      <c r="F32" s="18">
        <f>SUM(F21:F30)</f>
        <v>5653791.6100000003</v>
      </c>
      <c r="G32" s="18">
        <f>G29+G28+G27+G26+G25+G24+G23+G22+G21</f>
        <v>17315644.59</v>
      </c>
      <c r="H32" s="18">
        <f>SUM(H21:H29)</f>
        <v>52021898.100000009</v>
      </c>
      <c r="I32" s="36">
        <f>H32/C32</f>
        <v>0.76948489421810307</v>
      </c>
    </row>
    <row r="33" spans="1:9" ht="8.25" customHeight="1">
      <c r="A33" s="6"/>
      <c r="B33" s="21"/>
      <c r="C33" s="21"/>
      <c r="D33" s="21"/>
      <c r="E33" s="21"/>
      <c r="F33" s="21"/>
      <c r="G33" s="21"/>
      <c r="H33" s="21"/>
      <c r="I33" s="6"/>
    </row>
    <row r="34" spans="1:9" ht="13.5" thickBot="1">
      <c r="A34" s="37" t="s">
        <v>30</v>
      </c>
      <c r="B34" s="38">
        <f>SUM(B15-B32)</f>
        <v>944014</v>
      </c>
      <c r="C34" s="38">
        <f>C15-C32</f>
        <v>944014</v>
      </c>
      <c r="D34" s="38">
        <f>SUM(D15-D32)</f>
        <v>1016578.1299999999</v>
      </c>
      <c r="E34" s="38">
        <f>SUM(E15-E32)</f>
        <v>-1248369.4399999995</v>
      </c>
      <c r="F34" s="38">
        <f>SUM(F15-F32)</f>
        <v>1019710.5099999998</v>
      </c>
      <c r="G34" s="38">
        <f>SUM(G15-G32)</f>
        <v>787919.19999999925</v>
      </c>
      <c r="H34" s="38">
        <f>SUM(H15-H32)</f>
        <v>-298824.26000000536</v>
      </c>
      <c r="I34" s="36">
        <f>H34/C34</f>
        <v>-0.31654642833687358</v>
      </c>
    </row>
    <row r="35" spans="1:9" ht="13.5" thickTop="1">
      <c r="A35" s="239"/>
      <c r="B35" s="239"/>
      <c r="C35" s="239"/>
      <c r="D35" s="239"/>
      <c r="E35" s="1"/>
      <c r="F35" s="1"/>
      <c r="G35" s="1"/>
      <c r="H35" s="1"/>
      <c r="I35" s="1"/>
    </row>
    <row r="36" spans="1:9">
      <c r="A36" s="39"/>
      <c r="B36" s="39"/>
      <c r="C36" s="39"/>
      <c r="D36" s="39"/>
      <c r="E36" s="1"/>
      <c r="F36" s="1"/>
      <c r="G36" s="1"/>
      <c r="H36" s="1"/>
      <c r="I36" s="1"/>
    </row>
    <row r="37" spans="1:9">
      <c r="A37" s="39"/>
      <c r="B37" s="39"/>
      <c r="C37" s="39"/>
      <c r="D37" s="39"/>
      <c r="E37" s="1"/>
      <c r="F37" s="1"/>
      <c r="G37" s="1"/>
      <c r="H37" s="1"/>
      <c r="I37" s="1"/>
    </row>
    <row r="38" spans="1:9">
      <c r="A38" s="39"/>
      <c r="B38" s="39"/>
      <c r="C38" s="39"/>
      <c r="D38" s="39"/>
      <c r="E38" s="1"/>
      <c r="F38" s="1"/>
      <c r="G38" s="1"/>
      <c r="H38" s="1"/>
      <c r="I38" s="1"/>
    </row>
    <row r="39" spans="1:9">
      <c r="A39" s="39"/>
      <c r="B39" s="39"/>
      <c r="C39" s="39"/>
      <c r="D39" s="39"/>
      <c r="E39" s="1"/>
      <c r="F39" s="1"/>
      <c r="G39" s="1"/>
      <c r="H39" s="1"/>
      <c r="I39" s="1"/>
    </row>
    <row r="40" spans="1:9">
      <c r="A40" s="238" t="s">
        <v>31</v>
      </c>
      <c r="B40" s="234"/>
      <c r="E40" s="238" t="s">
        <v>32</v>
      </c>
      <c r="F40" s="234"/>
      <c r="G40" s="234"/>
      <c r="H40" s="234"/>
      <c r="I40" s="234"/>
    </row>
    <row r="41" spans="1:9">
      <c r="A41" s="234" t="s">
        <v>33</v>
      </c>
      <c r="B41" s="234"/>
      <c r="E41" s="234" t="s">
        <v>34</v>
      </c>
      <c r="F41" s="234"/>
      <c r="G41" s="234"/>
      <c r="H41" s="234"/>
      <c r="I41" s="234"/>
    </row>
    <row r="42" spans="1:9">
      <c r="A42" s="39"/>
      <c r="B42" s="39"/>
      <c r="C42" s="39"/>
      <c r="D42" s="39"/>
      <c r="E42" s="1"/>
      <c r="F42" s="1"/>
      <c r="G42" s="1"/>
      <c r="H42" s="1"/>
      <c r="I42" s="1"/>
    </row>
    <row r="43" spans="1:9">
      <c r="A43" s="39"/>
      <c r="B43" s="39"/>
      <c r="C43" s="39"/>
      <c r="D43" s="39"/>
      <c r="E43" s="1"/>
      <c r="F43" s="1"/>
      <c r="G43" s="1"/>
      <c r="H43" s="1"/>
      <c r="I43" s="1"/>
    </row>
    <row r="44" spans="1:9">
      <c r="A44" s="14"/>
      <c r="B44" s="40"/>
      <c r="H44" s="14"/>
      <c r="I44" s="14"/>
    </row>
    <row r="47" spans="1:9">
      <c r="A47" s="238"/>
      <c r="B47" s="234"/>
      <c r="E47" s="238"/>
      <c r="F47" s="234"/>
      <c r="G47" s="234"/>
      <c r="H47" s="234"/>
      <c r="I47" s="234"/>
    </row>
    <row r="48" spans="1:9">
      <c r="A48" s="234"/>
      <c r="B48" s="234"/>
      <c r="E48" s="234"/>
      <c r="F48" s="234"/>
      <c r="G48" s="234"/>
      <c r="H48" s="234"/>
      <c r="I48" s="234"/>
    </row>
  </sheetData>
  <mergeCells count="24">
    <mergeCell ref="A35:D35"/>
    <mergeCell ref="A2:G2"/>
    <mergeCell ref="A3:G3"/>
    <mergeCell ref="A4:G4"/>
    <mergeCell ref="A6:D6"/>
    <mergeCell ref="E6:I6"/>
    <mergeCell ref="A8:A9"/>
    <mergeCell ref="B8:B9"/>
    <mergeCell ref="C8:C9"/>
    <mergeCell ref="D8:H8"/>
    <mergeCell ref="I8:I9"/>
    <mergeCell ref="A18:A19"/>
    <mergeCell ref="B18:B19"/>
    <mergeCell ref="C18:C19"/>
    <mergeCell ref="D18:H18"/>
    <mergeCell ref="I18:I19"/>
    <mergeCell ref="A48:B48"/>
    <mergeCell ref="E48:I48"/>
    <mergeCell ref="A40:B40"/>
    <mergeCell ref="E40:I40"/>
    <mergeCell ref="A41:B41"/>
    <mergeCell ref="E41:I41"/>
    <mergeCell ref="A47:B47"/>
    <mergeCell ref="E47:I47"/>
  </mergeCells>
  <printOptions horizontalCentered="1"/>
  <pageMargins left="0.47222222222222227" right="0.39374999999999999" top="0.27013888888888887" bottom="0.59027777777777779" header="0.51180555555555562" footer="0.51180555555555562"/>
  <pageSetup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EVTOP_03 _(3er.)__</vt:lpstr>
      <vt:lpstr>EVTOP-04 (3er.)</vt:lpstr>
      <vt:lpstr>EVTOP_02 _(3er.)</vt:lpstr>
      <vt:lpstr>EVTOP_01 _(3er.) </vt:lpstr>
      <vt:lpstr>'EVTOP_01 _(3er.) '!Área_de_impresión</vt:lpstr>
      <vt:lpstr>'EVTOP_02 _(3er.)'!Área_de_impresión</vt:lpstr>
      <vt:lpstr>'EVTOP_03 _(3er.)__'!Área_de_impresión</vt:lpstr>
      <vt:lpstr>'EVTOP-04 (3er.)'!Área_de_impresión</vt:lpstr>
      <vt:lpstr>Excel_BuiltIn__FilterDatabase_1</vt:lpstr>
      <vt:lpstr>'EVTOP_01 _(3er.) '!Títulos_a_imprimir</vt:lpstr>
      <vt:lpstr>'EVTOP_03 _(3er.)__'!Títulos_a_imprimir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</dc:creator>
  <cp:lastModifiedBy>Luz del Carmen</cp:lastModifiedBy>
  <cp:lastPrinted>2010-10-20T16:52:44Z</cp:lastPrinted>
  <dcterms:created xsi:type="dcterms:W3CDTF">2010-10-08T01:14:56Z</dcterms:created>
  <dcterms:modified xsi:type="dcterms:W3CDTF">2010-10-26T00:57:37Z</dcterms:modified>
</cp:coreProperties>
</file>