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 windowWidth="10395" windowHeight="5640" activeTab="2"/>
  </bookViews>
  <sheets>
    <sheet name="EVTOP_02 _(1er..)" sheetId="2" r:id="rId1"/>
    <sheet name="EVTOP_01 _(1er.) " sheetId="1" r:id="rId2"/>
    <sheet name="EVTOP_03 _(1er.)" sheetId="3" r:id="rId3"/>
    <sheet name="EVTOP-04 (1er.)" sheetId="4" r:id="rId4"/>
  </sheets>
  <externalReferences>
    <externalReference r:id="rId5"/>
    <externalReference r:id="rId6"/>
  </externalReferences>
  <definedNames>
    <definedName name="_xlnm.Print_Area" localSheetId="1">'EVTOP_01 _(1er.) '!$A$1:$I$42</definedName>
    <definedName name="_xlnm.Print_Area" localSheetId="0">'EVTOP_02 _(1er..)'!$A$1:$H$25</definedName>
    <definedName name="_xlnm.Print_Area" localSheetId="2">'EVTOP_03 _(1er.)'!$A$1:$P$26</definedName>
    <definedName name="_xlnm.Print_Area" localSheetId="3">'EVTOP-04 (1er.)'!$A$1:$G$23</definedName>
    <definedName name="Excel_BuiltIn__FilterDatabase_1" localSheetId="2">'EVTOP_03 _(1er.)'!$F$12:$F$30</definedName>
    <definedName name="Excel_BuiltIn__FilterDatabase_1" localSheetId="3">'[1]EVTOP_03 _(3er.)__ (2)'!$F$12:$F$30</definedName>
    <definedName name="Excel_BuiltIn__FilterDatabase_1">'EVTOP_03 _(1er.)'!$F$12:$F$30</definedName>
    <definedName name="_xlnm.Print_Titles" localSheetId="1">'EVTOP_01 _(1er.) '!$1:$6</definedName>
    <definedName name="_xlnm.Print_Titles" localSheetId="2">'EVTOP_03 _(1er.)'!$3:$10</definedName>
  </definedNames>
  <calcPr calcId="125725"/>
</workbook>
</file>

<file path=xl/calcChain.xml><?xml version="1.0" encoding="utf-8"?>
<calcChain xmlns="http://schemas.openxmlformats.org/spreadsheetml/2006/main">
  <c r="G27" i="1"/>
  <c r="H27" s="1"/>
  <c r="H29"/>
  <c r="H28"/>
  <c r="H26"/>
  <c r="H25"/>
  <c r="H24"/>
  <c r="H23"/>
  <c r="H22"/>
  <c r="H21"/>
  <c r="H14"/>
  <c r="H13"/>
  <c r="H12"/>
  <c r="H11"/>
  <c r="H10"/>
  <c r="O22" i="3"/>
  <c r="P22" s="1"/>
  <c r="O21"/>
  <c r="P21" s="1"/>
  <c r="O20"/>
  <c r="P20" s="1"/>
  <c r="O19"/>
  <c r="P19" s="1"/>
  <c r="O18"/>
  <c r="P18" s="1"/>
  <c r="O17"/>
  <c r="P17" s="1"/>
  <c r="O16"/>
  <c r="P16" s="1"/>
  <c r="O15"/>
  <c r="P15" s="1"/>
  <c r="O14"/>
  <c r="P14" s="1"/>
  <c r="O13"/>
  <c r="P13" s="1"/>
  <c r="O12"/>
  <c r="P12" s="1"/>
  <c r="O11"/>
  <c r="P11" s="1"/>
  <c r="F21" i="2"/>
  <c r="G21" s="1"/>
  <c r="E21"/>
  <c r="D21"/>
  <c r="C21"/>
  <c r="H19"/>
  <c r="G19"/>
  <c r="H18"/>
  <c r="G18"/>
  <c r="H17"/>
  <c r="G17"/>
  <c r="H16"/>
  <c r="G16"/>
  <c r="H15"/>
  <c r="G15"/>
  <c r="H14"/>
  <c r="G14"/>
  <c r="H13"/>
  <c r="G13"/>
  <c r="H12"/>
  <c r="G12"/>
  <c r="H11"/>
  <c r="G11"/>
  <c r="H21" l="1"/>
  <c r="F32" i="1" l="1"/>
  <c r="E32"/>
  <c r="D32"/>
  <c r="C32"/>
  <c r="B32"/>
  <c r="G29"/>
  <c r="I29" s="1"/>
  <c r="G28"/>
  <c r="I28" s="1"/>
  <c r="I27"/>
  <c r="G26"/>
  <c r="I26" s="1"/>
  <c r="G25"/>
  <c r="I25" s="1"/>
  <c r="G24"/>
  <c r="I24" s="1"/>
  <c r="G23"/>
  <c r="I23" s="1"/>
  <c r="G22"/>
  <c r="I22" s="1"/>
  <c r="G21"/>
  <c r="F15"/>
  <c r="E15"/>
  <c r="E34" s="1"/>
  <c r="D15"/>
  <c r="D34" s="1"/>
  <c r="C15"/>
  <c r="C34" s="1"/>
  <c r="B15"/>
  <c r="B34" s="1"/>
  <c r="G14"/>
  <c r="I14" s="1"/>
  <c r="G13"/>
  <c r="I13" s="1"/>
  <c r="G12"/>
  <c r="I12" s="1"/>
  <c r="G11"/>
  <c r="I11" s="1"/>
  <c r="G10"/>
  <c r="G15" l="1"/>
  <c r="F34"/>
  <c r="H32"/>
  <c r="I32" s="1"/>
  <c r="G32"/>
  <c r="I21"/>
  <c r="G34" l="1"/>
  <c r="I10"/>
  <c r="H15"/>
  <c r="H34" l="1"/>
  <c r="I34" s="1"/>
  <c r="I15"/>
</calcChain>
</file>

<file path=xl/sharedStrings.xml><?xml version="1.0" encoding="utf-8"?>
<sst xmlns="http://schemas.openxmlformats.org/spreadsheetml/2006/main" count="188" uniqueCount="130">
  <si>
    <t>EVTOP-01</t>
  </si>
  <si>
    <t>SISTEMA ESTATAL DE EVALUACION DEL DESEMPEÑO</t>
  </si>
  <si>
    <t>SEGUIMIENTO FINANCIERO DE INGRESOS Y EGRESOS, DE ORGANISMOS</t>
  </si>
  <si>
    <t>Y ENTIDADES DE LA ADMINISTRACION PUBLICA ESTATAL</t>
  </si>
  <si>
    <t>ORGANISMO:TELEVISORA DE HERMOSILLO, S.A. DE C.V.</t>
  </si>
  <si>
    <t>INGRESOS :</t>
  </si>
  <si>
    <t>(Pesos)</t>
  </si>
  <si>
    <t>CONCEPTO</t>
  </si>
  <si>
    <t>PROGRAMADO ORIGINAL</t>
  </si>
  <si>
    <t>MODIFICADO</t>
  </si>
  <si>
    <t xml:space="preserve"> % AVANCE</t>
  </si>
  <si>
    <t>TOTAL</t>
  </si>
  <si>
    <t>ACUMULADO</t>
  </si>
  <si>
    <t>VENTA COMERCIAL</t>
  </si>
  <si>
    <t xml:space="preserve">VENTA GOBIERNO </t>
  </si>
  <si>
    <t>DIVERSOS</t>
  </si>
  <si>
    <t>OTROS PRODUCTOS</t>
  </si>
  <si>
    <t>PRODUCTOS FINANCIEROS</t>
  </si>
  <si>
    <t>1.-EGRESOS: (GLOBAL)</t>
  </si>
  <si>
    <t xml:space="preserve">% AVANCE </t>
  </si>
  <si>
    <t>CAPITULO:</t>
  </si>
  <si>
    <t>TÉCNICOS Y REPETIDORAS</t>
  </si>
  <si>
    <t>NOTICIAS</t>
  </si>
  <si>
    <t>VENTAS</t>
  </si>
  <si>
    <t>ADMINISTRACION</t>
  </si>
  <si>
    <t>OPERACIÓN</t>
  </si>
  <si>
    <t>DIRECCIÓN</t>
  </si>
  <si>
    <t>FINANCIEROS</t>
  </si>
  <si>
    <t xml:space="preserve">OTROS GASTOS </t>
  </si>
  <si>
    <t>AUDITORIAS</t>
  </si>
  <si>
    <t>Variación: Ingreso - Gasto ($)</t>
  </si>
  <si>
    <t>C. ROBERTO VEJAR RODRÍGUEZ</t>
  </si>
  <si>
    <t>Director General</t>
  </si>
  <si>
    <t>EVTOP-02</t>
  </si>
  <si>
    <t>ANALITICO DE RECURSOS EJERCIDOS POR PARTIDA PRESUPUESTAL,</t>
  </si>
  <si>
    <t>TRIMESTRE :</t>
  </si>
  <si>
    <t>NOMBRE DEL ORGANISMO: TELEVISORA DE HERMOSILLO, S.A. DE C.V.</t>
  </si>
  <si>
    <t>CLAVE PARTIDA PRESUPUESTAL</t>
  </si>
  <si>
    <t>ASIGNACION ORIGINAL</t>
  </si>
  <si>
    <t>ASIGNACION MODIFICADA</t>
  </si>
  <si>
    <t xml:space="preserve">EJERCIDO </t>
  </si>
  <si>
    <t>DISPONIBLE</t>
  </si>
  <si>
    <t>DESCRIPCION</t>
  </si>
  <si>
    <t>MONTO</t>
  </si>
  <si>
    <t xml:space="preserve">% </t>
  </si>
  <si>
    <t>01</t>
  </si>
  <si>
    <t>03</t>
  </si>
  <si>
    <t>04</t>
  </si>
  <si>
    <t>05</t>
  </si>
  <si>
    <t>ADMINISTRACIÓN</t>
  </si>
  <si>
    <t>06</t>
  </si>
  <si>
    <t>OPERACIONES</t>
  </si>
  <si>
    <t>07</t>
  </si>
  <si>
    <t>08</t>
  </si>
  <si>
    <t>09</t>
  </si>
  <si>
    <t>10</t>
  </si>
  <si>
    <t xml:space="preserve"> </t>
  </si>
  <si>
    <t>ORGANISMO:  TELEVISORA DE HERMOSILLO, S.A. DE C.V.</t>
  </si>
  <si>
    <t>CLAVE</t>
  </si>
  <si>
    <t>NO.</t>
  </si>
  <si>
    <t>DESCRIPCIÓN</t>
  </si>
  <si>
    <t>UNIDAD</t>
  </si>
  <si>
    <t>M E T A S</t>
  </si>
  <si>
    <t>AVANCE FISICO %</t>
  </si>
  <si>
    <t>DE</t>
  </si>
  <si>
    <t>ORIGINAL ANUAL</t>
  </si>
  <si>
    <t>MODIFICADO ANUAL</t>
  </si>
  <si>
    <t>CALENDARIO</t>
  </si>
  <si>
    <t>REALIZADO</t>
  </si>
  <si>
    <t>MEDIDA</t>
  </si>
  <si>
    <t>1ER. TRIM.</t>
  </si>
  <si>
    <t>2DO. TRIM.</t>
  </si>
  <si>
    <t>3ER. TRIM.</t>
  </si>
  <si>
    <t>4TO. TRIM.</t>
  </si>
  <si>
    <t>3ER. TRIM</t>
  </si>
  <si>
    <t>Informe ejecutivo sobre la situación Presupuestal y Financiera de Televisora de Hermosillo, S.A. de C.V.</t>
  </si>
  <si>
    <t>Informe</t>
  </si>
  <si>
    <t>02</t>
  </si>
  <si>
    <t>Programas Educativos, culturales, deportivo y de entretenimiento con producción y apoyos propios que se realizan en TELEMAX y se transmiten vía satélite con cobertura estatal, nacional e internacional.</t>
  </si>
  <si>
    <t>Programa</t>
  </si>
  <si>
    <t>1054</t>
  </si>
  <si>
    <t>Programas Educativos, culturales, deportivos y  de entretenimiento con producción y apoyos externos que se realizan en instituciones,agencias de publicidad y organismos fuera de TELEMAX cuidando especialmente su calidad y contenido que se transmiten vías</t>
  </si>
  <si>
    <t xml:space="preserve">Programa </t>
  </si>
  <si>
    <t>236</t>
  </si>
  <si>
    <t>Transmisión de programas que se transmiten vía satélite con cobertura estatal, nacional e internacional a través de TELEMAX.</t>
  </si>
  <si>
    <t>185</t>
  </si>
  <si>
    <t>Producción de noticieros con información veraz y oportuna del ámbito local, estatal, nacional e internacional de contenido político, económico, social, cultural y deportivo, atendiendo las variantes e impactos de la información  que contribuya al fortalecimiento y difusion de la obra de Gobierno.</t>
  </si>
  <si>
    <t>Noticieros</t>
  </si>
  <si>
    <t>5001</t>
  </si>
  <si>
    <t>1250</t>
  </si>
  <si>
    <t>1251</t>
  </si>
  <si>
    <t>975</t>
  </si>
  <si>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</si>
  <si>
    <t>3</t>
  </si>
  <si>
    <t>Aplicación de servicio individuales de mantenimiento preventivo y servicio técnico correctivo a las 58 Estaciones repetidoras que conforman la Red Estatal de Televisión, para mantener la cobertura y la continuidad de la señal cumpliendo los estándares de calidad y normatividad.</t>
  </si>
  <si>
    <t>Servicio</t>
  </si>
  <si>
    <t>36</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</si>
  <si>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</si>
  <si>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1</t>
  </si>
  <si>
    <t>Comercialización de anuncios publicitarios de empresas locales, estatales y  nacionales.</t>
  </si>
  <si>
    <t>miles de pesos</t>
  </si>
  <si>
    <t>Contratación con diferentes dependencias de Gobierno del Estado para transmisión de Televisión educativa y difusión.</t>
  </si>
  <si>
    <t>11</t>
  </si>
  <si>
    <t>Atención conceptualizada, diseño, producción y seguimiento en la elaboración de versiones de producciones comerciales, requeridas por los clientes, así como diseñar estrategias de producción que permitan ofrecer nuevos productos.</t>
  </si>
  <si>
    <t>Versiones</t>
  </si>
  <si>
    <t>51</t>
  </si>
  <si>
    <t>12</t>
  </si>
  <si>
    <t>Realizar el registro oportuno y correcto de las operaciones de las diferentes áreas de la empresa, presentando mensualmente Estados Financieros confiables que permitan la toma de decisiones en forma adecuada.</t>
  </si>
  <si>
    <t>NOTA:</t>
  </si>
  <si>
    <t>EVTOP-04</t>
  </si>
  <si>
    <t xml:space="preserve">RESULTADOS DEL </t>
  </si>
  <si>
    <t xml:space="preserve">ANÁLISIS PROGRAMÁTICO-PRESUPUESTAL </t>
  </si>
  <si>
    <t>ORGANISMO : TELEVISORA DE HERMOSILLO, S.A. DE C.V.</t>
  </si>
  <si>
    <t>TERCER TRIMESTRE 2011.</t>
  </si>
  <si>
    <t>JULIO</t>
  </si>
  <si>
    <t>AGOSTO</t>
  </si>
  <si>
    <t>SEPTIEMBRE</t>
  </si>
  <si>
    <t>52</t>
  </si>
  <si>
    <t>1092</t>
  </si>
  <si>
    <t>378</t>
  </si>
  <si>
    <t>173</t>
  </si>
  <si>
    <t>TERCER TRIMESTRE DEL AÑO 2011.</t>
  </si>
  <si>
    <t>TERCER TRIMESTRE  2011.</t>
  </si>
  <si>
    <t xml:space="preserve">EN LA META 02 Y 03, SE REFLEJA UN AUMENTO EN LO PROGRAMADO PARA ESTE TRIMESTRE, DEBIDO AL AUMENTO DE PROGRAMAS, SIN AFECTAR LAS HORAS PARA PRODUCCION, UN EJEMPLO SERIA QUE EL PROGRAMA "QUE TAL FAMILIA" QUE ANTERIORMENTE TENIA UNA DURACION DE 2 HORAS, SE REDUJO A UNA HORA Y LA RESTANTE SE DIVIDIO EN LOS PROGRAMAS DE 1/2 HORA CADA UNO, "LA PASARELA" Y "FUSSION". </t>
  </si>
  <si>
    <t xml:space="preserve">EN LA META 05 SE MODIFICA POR AFECTAR A LO ORIGINAL ANUAL, LA REDUCCCION DE CORTES INFORMATIVOS DE LA SEMANA Y LA CANCELACION DE TODOS LOS CORTES INFORMATIVOS DE LOS SABADOS.  </t>
  </si>
  <si>
    <t>4000</t>
  </si>
  <si>
    <t>EN LA META 09 EL AUMENTO SE DEBE AL INCREMENTO DE SPOTAJE AL GOBIERNO FEDERAL PARA DIFERENTES DEPENDENCIAS</t>
  </si>
  <si>
    <t>EN LA META 10 EL AUMENTO SE DEBE A UN AJUSTE EN LOS IMPORTES ACORDADOS EN EL CONTRATO DE PRESTACION DE SERVICIOS CON LA SECRETARIA DE EDUCACION (SEC)</t>
  </si>
  <si>
    <t>C. ROBERTO VEJAR RODRIGUEZ</t>
  </si>
  <si>
    <t>DIRECTOR GENERAL</t>
  </si>
</sst>
</file>

<file path=xl/styles.xml><?xml version="1.0" encoding="utf-8"?>
<styleSheet xmlns="http://schemas.openxmlformats.org/spreadsheetml/2006/main">
  <numFmts count="4">
    <numFmt numFmtId="164" formatCode="#,##0;[Red]#,##0"/>
    <numFmt numFmtId="165" formatCode="0.0%"/>
    <numFmt numFmtId="166" formatCode="00000"/>
    <numFmt numFmtId="167" formatCode="#,##0.0"/>
  </numFmts>
  <fonts count="19">
    <font>
      <sz val="10"/>
      <name val="Arial"/>
      <family val="2"/>
    </font>
    <font>
      <sz val="10"/>
      <name val="Arial"/>
      <family val="2"/>
    </font>
    <font>
      <sz val="10"/>
      <color indexed="8"/>
      <name val="Arial"/>
      <family val="2"/>
    </font>
    <font>
      <b/>
      <sz val="10"/>
      <color indexed="8"/>
      <name val="Arial"/>
      <family val="2"/>
    </font>
    <font>
      <b/>
      <sz val="9"/>
      <color indexed="8"/>
      <name val="Arial"/>
      <family val="2"/>
    </font>
    <font>
      <sz val="9"/>
      <color indexed="8"/>
      <name val="Arial"/>
      <family val="2"/>
    </font>
    <font>
      <sz val="8"/>
      <color indexed="8"/>
      <name val="Arial"/>
      <family val="2"/>
    </font>
    <font>
      <sz val="8"/>
      <name val="Arial"/>
      <family val="2"/>
    </font>
    <font>
      <sz val="10"/>
      <name val="Arial"/>
    </font>
    <font>
      <b/>
      <sz val="10"/>
      <name val="Arial"/>
      <family val="2"/>
    </font>
    <font>
      <b/>
      <sz val="12"/>
      <name val="Arial"/>
      <family val="2"/>
    </font>
    <font>
      <sz val="6.5"/>
      <name val="Arial"/>
      <family val="2"/>
    </font>
    <font>
      <sz val="9"/>
      <name val="Arial"/>
      <family val="2"/>
    </font>
    <font>
      <sz val="7.5"/>
      <name val="Arial"/>
      <family val="2"/>
    </font>
    <font>
      <b/>
      <sz val="11"/>
      <name val="Arial"/>
      <family val="2"/>
    </font>
    <font>
      <b/>
      <sz val="9"/>
      <name val="Arial"/>
      <family val="2"/>
    </font>
    <font>
      <b/>
      <sz val="7"/>
      <name val="Arial"/>
      <family val="2"/>
    </font>
    <font>
      <b/>
      <sz val="8"/>
      <name val="Arial"/>
      <family val="2"/>
    </font>
    <font>
      <sz val="6"/>
      <name val="Arial"/>
      <family val="2"/>
    </font>
  </fonts>
  <fills count="3">
    <fill>
      <patternFill patternType="none"/>
    </fill>
    <fill>
      <patternFill patternType="gray125"/>
    </fill>
    <fill>
      <patternFill patternType="solid">
        <fgColor indexed="22"/>
        <bgColor indexed="31"/>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top style="double">
        <color indexed="8"/>
      </top>
      <bottom/>
      <diagonal/>
    </border>
    <border>
      <left style="double">
        <color indexed="8"/>
      </left>
      <right style="double">
        <color indexed="8"/>
      </right>
      <top style="double">
        <color indexed="8"/>
      </top>
      <bottom style="double">
        <color indexed="8"/>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right style="double">
        <color indexed="8"/>
      </right>
      <top style="double">
        <color indexed="8"/>
      </top>
      <bottom style="double">
        <color indexed="8"/>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top/>
      <bottom/>
      <diagonal/>
    </border>
    <border>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style="thin">
        <color indexed="8"/>
      </right>
      <top/>
      <bottom style="double">
        <color indexed="8"/>
      </bottom>
      <diagonal/>
    </border>
    <border>
      <left style="thin">
        <color indexed="8"/>
      </left>
      <right style="double">
        <color indexed="8"/>
      </right>
      <top/>
      <bottom style="double">
        <color indexed="8"/>
      </bottom>
      <diagonal/>
    </border>
    <border>
      <left/>
      <right/>
      <top/>
      <bottom style="double">
        <color indexed="8"/>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top style="thin">
        <color indexed="8"/>
      </top>
      <bottom style="double">
        <color indexed="8"/>
      </bottom>
      <diagonal/>
    </border>
    <border>
      <left/>
      <right style="thin">
        <color indexed="8"/>
      </right>
      <top style="thin">
        <color indexed="8"/>
      </top>
      <bottom/>
      <diagonal/>
    </border>
    <border>
      <left style="thin">
        <color indexed="8"/>
      </left>
      <right style="double">
        <color indexed="8"/>
      </right>
      <top style="thin">
        <color indexed="8"/>
      </top>
      <bottom style="double">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right style="thin">
        <color indexed="8"/>
      </right>
      <top/>
      <bottom style="double">
        <color indexed="8"/>
      </bottom>
      <diagonal/>
    </border>
    <border>
      <left style="medium">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top/>
      <bottom/>
      <diagonal/>
    </border>
    <border>
      <left style="double">
        <color indexed="8"/>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8" fillId="0" borderId="0"/>
  </cellStyleXfs>
  <cellXfs count="240">
    <xf numFmtId="0" fontId="0" fillId="0" borderId="0" xfId="0"/>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0" fontId="4" fillId="0" borderId="0" xfId="0" applyFont="1"/>
    <xf numFmtId="0" fontId="5" fillId="0" borderId="0" xfId="0" applyFont="1"/>
    <xf numFmtId="0" fontId="6" fillId="0" borderId="1" xfId="0" applyFont="1" applyBorder="1" applyAlignment="1">
      <alignment horizontal="center"/>
    </xf>
    <xf numFmtId="0" fontId="5" fillId="0" borderId="2" xfId="0" applyFont="1" applyBorder="1"/>
    <xf numFmtId="3" fontId="6" fillId="0" borderId="2" xfId="0" applyNumberFormat="1" applyFont="1" applyBorder="1"/>
    <xf numFmtId="164" fontId="6" fillId="0" borderId="0" xfId="0" applyNumberFormat="1" applyFont="1"/>
    <xf numFmtId="164" fontId="6" fillId="0" borderId="2" xfId="0" applyNumberFormat="1" applyFont="1" applyBorder="1"/>
    <xf numFmtId="165" fontId="6" fillId="0" borderId="3" xfId="0" applyNumberFormat="1" applyFont="1" applyBorder="1"/>
    <xf numFmtId="0" fontId="5" fillId="0" borderId="2" xfId="0" applyFont="1" applyBorder="1" applyAlignment="1"/>
    <xf numFmtId="164" fontId="6" fillId="0" borderId="0" xfId="0" applyNumberFormat="1" applyFont="1" applyBorder="1"/>
    <xf numFmtId="0" fontId="0" fillId="0" borderId="0" xfId="0" applyBorder="1"/>
    <xf numFmtId="0" fontId="7" fillId="0" borderId="0" xfId="0" applyFont="1" applyBorder="1"/>
    <xf numFmtId="0" fontId="7" fillId="0" borderId="2" xfId="0" applyFont="1" applyBorder="1"/>
    <xf numFmtId="0" fontId="4" fillId="0" borderId="1" xfId="0" applyFont="1" applyBorder="1" applyAlignment="1">
      <alignment horizontal="right"/>
    </xf>
    <xf numFmtId="3" fontId="5" fillId="0" borderId="1" xfId="0" applyNumberFormat="1" applyFont="1" applyBorder="1"/>
    <xf numFmtId="3" fontId="6" fillId="0" borderId="1" xfId="0" applyNumberFormat="1" applyFont="1" applyBorder="1"/>
    <xf numFmtId="165" fontId="6" fillId="0" borderId="1" xfId="0" applyNumberFormat="1" applyFont="1" applyBorder="1"/>
    <xf numFmtId="3" fontId="5" fillId="0" borderId="0" xfId="0" applyNumberFormat="1" applyFont="1"/>
    <xf numFmtId="0" fontId="6" fillId="0" borderId="5" xfId="0" applyFont="1" applyBorder="1" applyAlignment="1">
      <alignment horizontal="center" vertical="center"/>
    </xf>
    <xf numFmtId="0" fontId="6" fillId="0" borderId="4" xfId="0" applyFont="1" applyBorder="1"/>
    <xf numFmtId="3" fontId="6" fillId="0" borderId="4" xfId="0" applyNumberFormat="1" applyFont="1" applyBorder="1"/>
    <xf numFmtId="0" fontId="6" fillId="0" borderId="2" xfId="0" applyFont="1" applyBorder="1"/>
    <xf numFmtId="3" fontId="6" fillId="0" borderId="0" xfId="0" applyNumberFormat="1" applyFont="1"/>
    <xf numFmtId="3" fontId="6" fillId="0" borderId="0" xfId="0" applyNumberFormat="1" applyFont="1" applyBorder="1"/>
    <xf numFmtId="165" fontId="5" fillId="0" borderId="2" xfId="0" applyNumberFormat="1" applyFont="1" applyBorder="1"/>
    <xf numFmtId="3" fontId="0" fillId="0" borderId="0" xfId="0" applyNumberFormat="1" applyBorder="1"/>
    <xf numFmtId="0" fontId="0" fillId="0" borderId="2" xfId="0" applyBorder="1"/>
    <xf numFmtId="0" fontId="6" fillId="0" borderId="5" xfId="0" applyFont="1" applyFill="1" applyBorder="1"/>
    <xf numFmtId="0" fontId="6" fillId="0" borderId="5" xfId="0" applyFont="1" applyBorder="1"/>
    <xf numFmtId="3" fontId="6" fillId="0" borderId="6" xfId="0" applyNumberFormat="1" applyFont="1" applyBorder="1"/>
    <xf numFmtId="165" fontId="5" fillId="0" borderId="5" xfId="0" applyNumberFormat="1" applyFont="1" applyBorder="1"/>
    <xf numFmtId="3" fontId="6" fillId="0" borderId="7" xfId="0" applyNumberFormat="1" applyFont="1" applyBorder="1"/>
    <xf numFmtId="165" fontId="5" fillId="0" borderId="1" xfId="0" applyNumberFormat="1" applyFont="1" applyBorder="1"/>
    <xf numFmtId="0" fontId="5" fillId="0" borderId="1" xfId="0" applyFont="1" applyBorder="1"/>
    <xf numFmtId="3" fontId="2" fillId="2" borderId="1" xfId="0" applyNumberFormat="1" applyFont="1" applyFill="1" applyBorder="1"/>
    <xf numFmtId="0" fontId="2" fillId="0" borderId="0" xfId="0" applyFont="1" applyBorder="1" applyAlignment="1">
      <alignment horizontal="left" vertical="center"/>
    </xf>
    <xf numFmtId="0" fontId="0" fillId="0" borderId="0" xfId="0" applyBorder="1" applyAlignment="1">
      <alignment horizontal="center"/>
    </xf>
    <xf numFmtId="0" fontId="9" fillId="0" borderId="0" xfId="0" applyFont="1"/>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0" fillId="0" borderId="11" xfId="0" applyBorder="1" applyAlignment="1">
      <alignment horizont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8" xfId="0" applyBorder="1" applyAlignment="1">
      <alignment horizontal="left" vertical="center" wrapText="1"/>
    </xf>
    <xf numFmtId="3" fontId="0" fillId="0" borderId="11" xfId="0" applyNumberFormat="1" applyBorder="1" applyAlignment="1">
      <alignment vertical="center"/>
    </xf>
    <xf numFmtId="3" fontId="0" fillId="0" borderId="19" xfId="0" applyNumberFormat="1" applyBorder="1" applyAlignment="1">
      <alignment vertical="center"/>
    </xf>
    <xf numFmtId="49" fontId="12" fillId="0" borderId="20" xfId="0" applyNumberFormat="1" applyFont="1" applyBorder="1" applyAlignment="1">
      <alignment horizontal="center" vertical="center" wrapText="1"/>
    </xf>
    <xf numFmtId="3" fontId="7" fillId="0" borderId="2" xfId="0" applyNumberFormat="1" applyFont="1" applyBorder="1"/>
    <xf numFmtId="165" fontId="7" fillId="0" borderId="2" xfId="0" applyNumberFormat="1" applyFont="1" applyBorder="1" applyAlignment="1"/>
    <xf numFmtId="3" fontId="7" fillId="0" borderId="21" xfId="0" applyNumberFormat="1" applyFont="1" applyBorder="1" applyAlignment="1"/>
    <xf numFmtId="3" fontId="7" fillId="0" borderId="0" xfId="0" applyNumberFormat="1" applyFont="1" applyBorder="1"/>
    <xf numFmtId="0" fontId="13" fillId="0" borderId="2" xfId="0" applyFont="1" applyBorder="1"/>
    <xf numFmtId="0" fontId="7" fillId="0" borderId="5" xfId="0" applyFont="1" applyFill="1" applyBorder="1"/>
    <xf numFmtId="0" fontId="7" fillId="0" borderId="5" xfId="0" applyFont="1" applyBorder="1"/>
    <xf numFmtId="3" fontId="7" fillId="0" borderId="5" xfId="0" applyNumberFormat="1" applyFont="1" applyBorder="1"/>
    <xf numFmtId="0" fontId="0" fillId="0" borderId="20" xfId="0" applyBorder="1" applyAlignment="1">
      <alignment horizontal="left" vertical="center" wrapText="1"/>
    </xf>
    <xf numFmtId="3" fontId="12" fillId="0" borderId="22" xfId="0" applyNumberFormat="1" applyFont="1" applyBorder="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23" xfId="0" applyNumberFormat="1" applyFont="1" applyBorder="1" applyAlignment="1">
      <alignment vertical="center"/>
    </xf>
    <xf numFmtId="165" fontId="1" fillId="0" borderId="12" xfId="0" applyNumberFormat="1" applyFont="1" applyBorder="1" applyAlignment="1">
      <alignment vertical="center"/>
    </xf>
    <xf numFmtId="3" fontId="1" fillId="0" borderId="24" xfId="0" applyNumberFormat="1" applyFont="1" applyBorder="1" applyAlignment="1">
      <alignment vertical="center"/>
    </xf>
    <xf numFmtId="0" fontId="9" fillId="0" borderId="25" xfId="0" applyFont="1" applyBorder="1" applyAlignment="1">
      <alignment horizontal="right" vertical="center"/>
    </xf>
    <xf numFmtId="3" fontId="0" fillId="0" borderId="15" xfId="0" applyNumberFormat="1" applyBorder="1" applyAlignment="1">
      <alignment vertical="center"/>
    </xf>
    <xf numFmtId="3" fontId="0" fillId="0" borderId="26" xfId="0" applyNumberFormat="1" applyBorder="1" applyAlignment="1">
      <alignment vertical="center"/>
    </xf>
    <xf numFmtId="3" fontId="0" fillId="0" borderId="0" xfId="0" applyNumberFormat="1" applyBorder="1" applyAlignment="1">
      <alignment vertical="center"/>
    </xf>
    <xf numFmtId="0" fontId="12" fillId="0" borderId="0" xfId="0" applyFont="1" applyBorder="1"/>
    <xf numFmtId="0" fontId="14" fillId="0" borderId="0" xfId="0" applyFont="1" applyBorder="1" applyAlignment="1">
      <alignment horizontal="center" vertical="top"/>
    </xf>
    <xf numFmtId="0" fontId="14" fillId="0" borderId="0" xfId="0" applyFont="1" applyBorder="1" applyAlignment="1">
      <alignment horizontal="justify" vertical="top" wrapText="1"/>
    </xf>
    <xf numFmtId="0" fontId="14" fillId="0" borderId="0" xfId="0" applyFont="1" applyBorder="1" applyAlignment="1">
      <alignment horizontal="center" vertical="top" wrapText="1"/>
    </xf>
    <xf numFmtId="4" fontId="14" fillId="0" borderId="0" xfId="0" applyNumberFormat="1" applyFont="1" applyBorder="1" applyAlignment="1">
      <alignment horizontal="center" vertical="top"/>
    </xf>
    <xf numFmtId="0" fontId="0" fillId="0" borderId="0" xfId="0" applyAlignment="1">
      <alignment horizontal="left" vertical="top"/>
    </xf>
    <xf numFmtId="0" fontId="0" fillId="0" borderId="27" xfId="0" applyBorder="1" applyAlignment="1">
      <alignment horizontal="center"/>
    </xf>
    <xf numFmtId="0" fontId="0" fillId="0" borderId="27" xfId="0" applyBorder="1" applyAlignment="1">
      <alignment horizontal="justify" vertical="top" wrapText="1"/>
    </xf>
    <xf numFmtId="0" fontId="0" fillId="0" borderId="27" xfId="0" applyBorder="1" applyAlignment="1">
      <alignment horizontal="center" wrapText="1"/>
    </xf>
    <xf numFmtId="0" fontId="0" fillId="0" borderId="27" xfId="0" applyBorder="1"/>
    <xf numFmtId="4" fontId="0" fillId="0" borderId="27" xfId="0" applyNumberFormat="1" applyBorder="1" applyAlignment="1">
      <alignment horizontal="center"/>
    </xf>
    <xf numFmtId="0" fontId="9" fillId="0" borderId="27" xfId="0" applyFont="1" applyBorder="1" applyAlignment="1">
      <alignment vertical="top"/>
    </xf>
    <xf numFmtId="0" fontId="9" fillId="0" borderId="27" xfId="0" applyFont="1" applyBorder="1" applyAlignment="1">
      <alignment horizontal="center" wrapText="1"/>
    </xf>
    <xf numFmtId="0" fontId="0" fillId="0" borderId="29" xfId="0" applyBorder="1" applyAlignment="1">
      <alignment horizontal="center" vertical="center" wrapText="1"/>
    </xf>
    <xf numFmtId="0" fontId="0" fillId="0" borderId="29" xfId="0" applyBorder="1" applyAlignment="1">
      <alignment vertical="center"/>
    </xf>
    <xf numFmtId="4" fontId="0" fillId="0" borderId="29" xfId="0" applyNumberFormat="1" applyBorder="1" applyAlignment="1">
      <alignment horizontal="center" vertical="center"/>
    </xf>
    <xf numFmtId="0" fontId="0" fillId="0" borderId="30" xfId="0" applyBorder="1" applyAlignment="1">
      <alignment vertical="center"/>
    </xf>
    <xf numFmtId="0" fontId="0" fillId="0" borderId="0" xfId="0" applyBorder="1" applyAlignment="1">
      <alignment vertical="center"/>
    </xf>
    <xf numFmtId="0" fontId="9" fillId="0" borderId="4" xfId="0" applyFont="1" applyBorder="1" applyAlignment="1">
      <alignment horizontal="center" wrapText="1"/>
    </xf>
    <xf numFmtId="0" fontId="9" fillId="0" borderId="2" xfId="0" applyFont="1" applyBorder="1" applyAlignment="1">
      <alignment horizontal="center" wrapText="1"/>
    </xf>
    <xf numFmtId="0" fontId="15" fillId="0" borderId="34" xfId="0" applyFont="1" applyBorder="1" applyAlignment="1">
      <alignment horizontal="center"/>
    </xf>
    <xf numFmtId="4" fontId="15" fillId="0" borderId="7" xfId="0" applyNumberFormat="1" applyFont="1" applyBorder="1" applyAlignment="1">
      <alignment horizontal="center"/>
    </xf>
    <xf numFmtId="0" fontId="15" fillId="0" borderId="7" xfId="0" applyFont="1" applyBorder="1" applyAlignment="1">
      <alignment horizontal="center"/>
    </xf>
    <xf numFmtId="0" fontId="15" fillId="0" borderId="35" xfId="0" applyFont="1" applyBorder="1" applyAlignment="1">
      <alignment horizontal="center"/>
    </xf>
    <xf numFmtId="0" fontId="9" fillId="0" borderId="15" xfId="0" applyFont="1" applyBorder="1" applyAlignment="1">
      <alignment horizontal="center" wrapText="1"/>
    </xf>
    <xf numFmtId="0" fontId="17" fillId="0" borderId="27" xfId="0" applyFont="1" applyBorder="1" applyAlignment="1">
      <alignment horizontal="center"/>
    </xf>
    <xf numFmtId="0" fontId="17" fillId="0" borderId="15" xfId="0" applyFont="1" applyBorder="1" applyAlignment="1">
      <alignment horizontal="center"/>
    </xf>
    <xf numFmtId="0" fontId="17" fillId="0" borderId="38" xfId="0" applyFont="1" applyBorder="1" applyAlignment="1">
      <alignment horizontal="center"/>
    </xf>
    <xf numFmtId="0" fontId="17" fillId="0" borderId="17" xfId="0" applyFont="1" applyBorder="1" applyAlignment="1">
      <alignment horizontal="center"/>
    </xf>
    <xf numFmtId="0" fontId="17" fillId="0" borderId="39" xfId="0" applyFont="1" applyBorder="1" applyAlignment="1">
      <alignment horizontal="center"/>
    </xf>
    <xf numFmtId="49" fontId="0" fillId="0" borderId="18"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10" fontId="7" fillId="0" borderId="21" xfId="0" applyNumberFormat="1" applyFont="1" applyBorder="1" applyAlignment="1">
      <alignment horizontal="center" vertical="center"/>
    </xf>
    <xf numFmtId="49" fontId="0" fillId="0" borderId="41" xfId="0" applyNumberFormat="1" applyBorder="1" applyAlignment="1">
      <alignment horizontal="center" vertical="center" wrapText="1"/>
    </xf>
    <xf numFmtId="49" fontId="0" fillId="0" borderId="0" xfId="0" applyNumberFormat="1" applyBorder="1" applyAlignment="1">
      <alignment horizontal="center" vertical="center" wrapText="1"/>
    </xf>
    <xf numFmtId="49" fontId="12" fillId="0" borderId="2" xfId="0" applyNumberFormat="1" applyFont="1" applyBorder="1" applyAlignment="1">
      <alignment horizontal="justify" vertical="center" wrapText="1"/>
    </xf>
    <xf numFmtId="0" fontId="12" fillId="0" borderId="2" xfId="0" applyFont="1" applyBorder="1" applyAlignment="1">
      <alignment horizontal="center" vertical="center" wrapText="1"/>
    </xf>
    <xf numFmtId="3" fontId="0" fillId="0" borderId="2" xfId="0" applyNumberFormat="1" applyBorder="1" applyAlignment="1">
      <alignment horizontal="center" vertical="center" wrapText="1"/>
    </xf>
    <xf numFmtId="3" fontId="0" fillId="0" borderId="2" xfId="0" applyNumberFormat="1" applyBorder="1" applyAlignment="1">
      <alignment horizontal="center" vertical="center"/>
    </xf>
    <xf numFmtId="1" fontId="0" fillId="0" borderId="40" xfId="0" applyNumberFormat="1" applyBorder="1" applyAlignment="1">
      <alignment horizontal="center" vertical="center"/>
    </xf>
    <xf numFmtId="49" fontId="0" fillId="0" borderId="2" xfId="0" applyNumberFormat="1" applyBorder="1" applyAlignment="1">
      <alignment horizontal="center" vertical="center"/>
    </xf>
    <xf numFmtId="0" fontId="0" fillId="0" borderId="2" xfId="0" applyNumberFormat="1" applyBorder="1" applyAlignment="1">
      <alignment horizontal="center" vertical="center"/>
    </xf>
    <xf numFmtId="0" fontId="0" fillId="0" borderId="0" xfId="0" applyAlignment="1">
      <alignment vertical="top"/>
    </xf>
    <xf numFmtId="166" fontId="12" fillId="0" borderId="2" xfId="0" applyNumberFormat="1" applyFont="1" applyBorder="1" applyAlignment="1">
      <alignment horizontal="justify" vertical="center" wrapText="1"/>
    </xf>
    <xf numFmtId="3" fontId="0" fillId="0" borderId="2" xfId="0" applyNumberFormat="1" applyFont="1" applyBorder="1" applyAlignment="1">
      <alignment horizontal="center" vertical="center"/>
    </xf>
    <xf numFmtId="49" fontId="0" fillId="0" borderId="2" xfId="0" applyNumberFormat="1" applyBorder="1" applyAlignment="1">
      <alignment horizontal="center" vertical="center" wrapText="1"/>
    </xf>
    <xf numFmtId="9" fontId="0" fillId="0" borderId="0" xfId="0" applyNumberFormat="1" applyAlignment="1">
      <alignment vertical="top"/>
    </xf>
    <xf numFmtId="1" fontId="0" fillId="0" borderId="2" xfId="0" applyNumberFormat="1" applyBorder="1" applyAlignment="1">
      <alignment horizontal="center" vertical="center"/>
    </xf>
    <xf numFmtId="3" fontId="7" fillId="0" borderId="40" xfId="0" applyNumberFormat="1" applyFont="1" applyBorder="1" applyAlignment="1">
      <alignment horizontal="center" vertical="center"/>
    </xf>
    <xf numFmtId="3" fontId="7" fillId="0" borderId="2"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7" fillId="0" borderId="2" xfId="0" applyNumberFormat="1" applyFont="1" applyBorder="1" applyAlignment="1">
      <alignment vertical="center"/>
    </xf>
    <xf numFmtId="0" fontId="0" fillId="0" borderId="2" xfId="0" applyBorder="1" applyAlignment="1">
      <alignment horizontal="justify" wrapText="1"/>
    </xf>
    <xf numFmtId="3" fontId="0" fillId="0" borderId="40" xfId="0" applyNumberFormat="1" applyBorder="1" applyAlignment="1">
      <alignment horizontal="center" vertical="center"/>
    </xf>
    <xf numFmtId="167" fontId="0" fillId="0" borderId="2" xfId="0" applyNumberFormat="1" applyBorder="1" applyAlignment="1">
      <alignment horizontal="center" vertical="center"/>
    </xf>
    <xf numFmtId="3" fontId="0" fillId="0" borderId="15" xfId="0" applyNumberFormat="1" applyBorder="1" applyAlignment="1">
      <alignment horizontal="center" vertical="center"/>
    </xf>
    <xf numFmtId="4" fontId="0" fillId="0" borderId="8" xfId="0" applyNumberFormat="1" applyBorder="1" applyAlignment="1">
      <alignment horizontal="center" vertical="center"/>
    </xf>
    <xf numFmtId="167" fontId="0" fillId="0" borderId="8" xfId="0" applyNumberFormat="1" applyBorder="1" applyAlignment="1">
      <alignment horizontal="center" vertical="center"/>
    </xf>
    <xf numFmtId="10" fontId="0" fillId="0" borderId="8" xfId="0" applyNumberFormat="1" applyBorder="1" applyAlignment="1">
      <alignment horizontal="center" vertical="center"/>
    </xf>
    <xf numFmtId="49" fontId="9" fillId="0" borderId="0" xfId="0" applyNumberFormat="1" applyFont="1" applyBorder="1" applyAlignment="1">
      <alignment horizontal="center" vertical="center" wrapText="1"/>
    </xf>
    <xf numFmtId="167" fontId="0" fillId="0" borderId="0" xfId="0" applyNumberFormat="1" applyBorder="1" applyAlignment="1">
      <alignment horizontal="center" vertical="center"/>
    </xf>
    <xf numFmtId="10" fontId="0" fillId="0" borderId="0" xfId="0" applyNumberFormat="1" applyBorder="1" applyAlignment="1">
      <alignment horizontal="center" vertical="center"/>
    </xf>
    <xf numFmtId="49" fontId="12" fillId="0" borderId="0" xfId="0" applyNumberFormat="1" applyFont="1" applyBorder="1" applyAlignment="1">
      <alignment horizontal="justify" vertical="center" wrapText="1"/>
    </xf>
    <xf numFmtId="0" fontId="12" fillId="0" borderId="0" xfId="0" applyFont="1" applyBorder="1" applyAlignment="1">
      <alignment horizontal="center" vertical="center" wrapText="1"/>
    </xf>
    <xf numFmtId="3" fontId="0" fillId="0" borderId="0" xfId="0" applyNumberFormat="1" applyBorder="1" applyAlignment="1">
      <alignment horizontal="center" vertical="center" wrapText="1"/>
    </xf>
    <xf numFmtId="4" fontId="0" fillId="0" borderId="0" xfId="0" applyNumberForma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Alignment="1">
      <alignment horizontal="right" wrapText="1"/>
    </xf>
    <xf numFmtId="0" fontId="0" fillId="0" borderId="0" xfId="0" applyAlignment="1">
      <alignment horizontal="center" wrapText="1"/>
    </xf>
    <xf numFmtId="4" fontId="0" fillId="0" borderId="0" xfId="0" applyNumberFormat="1" applyAlignment="1">
      <alignment horizontal="right"/>
    </xf>
    <xf numFmtId="3" fontId="9" fillId="0" borderId="0" xfId="0" applyNumberFormat="1" applyFont="1" applyAlignment="1">
      <alignment horizontal="right" wrapText="1"/>
    </xf>
    <xf numFmtId="3" fontId="0" fillId="0" borderId="0" xfId="0" applyNumberFormat="1"/>
    <xf numFmtId="0" fontId="0" fillId="0" borderId="0" xfId="0" applyAlignment="1">
      <alignment horizontal="right" wrapText="1"/>
    </xf>
    <xf numFmtId="0" fontId="0" fillId="0" borderId="0" xfId="0" applyAlignment="1">
      <alignment horizontal="justify" wrapText="1"/>
    </xf>
    <xf numFmtId="4" fontId="0" fillId="0" borderId="0" xfId="0" applyNumberFormat="1" applyAlignment="1">
      <alignment horizontal="center"/>
    </xf>
    <xf numFmtId="0" fontId="8" fillId="0" borderId="0" xfId="1"/>
    <xf numFmtId="0" fontId="8" fillId="0" borderId="0" xfId="1" applyBorder="1"/>
    <xf numFmtId="0" fontId="9" fillId="0" borderId="0" xfId="1" applyFont="1" applyBorder="1" applyAlignment="1">
      <alignment horizontal="center" vertical="center"/>
    </xf>
    <xf numFmtId="0" fontId="9" fillId="0" borderId="0" xfId="1" applyFont="1" applyBorder="1" applyAlignment="1">
      <alignment horizontal="right" vertical="center"/>
    </xf>
    <xf numFmtId="0" fontId="8" fillId="0" borderId="0" xfId="1" applyAlignment="1">
      <alignment horizontal="center"/>
    </xf>
    <xf numFmtId="0" fontId="8" fillId="0" borderId="0" xfId="1" applyAlignment="1">
      <alignment horizontal="right"/>
    </xf>
    <xf numFmtId="0" fontId="8" fillId="0" borderId="42" xfId="1" applyBorder="1"/>
    <xf numFmtId="0" fontId="8" fillId="0" borderId="0" xfId="1" applyBorder="1" applyAlignment="1">
      <alignment horizontal="left" wrapText="1"/>
    </xf>
    <xf numFmtId="0" fontId="8" fillId="0" borderId="0" xfId="1" applyBorder="1" applyAlignment="1">
      <alignment wrapText="1"/>
    </xf>
    <xf numFmtId="0" fontId="0" fillId="0" borderId="0" xfId="0" applyBorder="1" applyAlignment="1">
      <alignment horizontal="left" vertical="top" wrapText="1"/>
    </xf>
    <xf numFmtId="0" fontId="8" fillId="0" borderId="0" xfId="1" applyBorder="1" applyAlignment="1">
      <alignment horizontal="left" vertical="top" wrapText="1"/>
    </xf>
    <xf numFmtId="0" fontId="8" fillId="0" borderId="0" xfId="1" applyAlignment="1">
      <alignment horizontal="left"/>
    </xf>
    <xf numFmtId="0" fontId="18" fillId="0" borderId="0" xfId="1" applyFont="1"/>
    <xf numFmtId="0" fontId="1" fillId="0" borderId="0" xfId="1" applyFont="1" applyBorder="1" applyAlignment="1">
      <alignment horizontal="left" vertical="top" wrapText="1"/>
    </xf>
    <xf numFmtId="0" fontId="9" fillId="0" borderId="0" xfId="1" applyFont="1" applyBorder="1" applyAlignment="1">
      <alignment horizontal="left" vertical="top" wrapText="1"/>
    </xf>
    <xf numFmtId="0" fontId="8" fillId="0" borderId="51" xfId="1" applyBorder="1" applyAlignment="1">
      <alignment horizontal="left" vertical="top" wrapText="1"/>
    </xf>
    <xf numFmtId="0" fontId="8" fillId="0" borderId="42" xfId="1" applyBorder="1" applyAlignment="1">
      <alignment horizontal="left" vertical="top" wrapText="1"/>
    </xf>
    <xf numFmtId="0" fontId="8" fillId="0" borderId="52" xfId="1" applyBorder="1" applyAlignment="1">
      <alignment horizontal="left" vertical="top" wrapText="1"/>
    </xf>
    <xf numFmtId="0" fontId="8" fillId="0" borderId="0" xfId="1" applyAlignment="1">
      <alignment horizontal="left" vertical="center"/>
    </xf>
    <xf numFmtId="0" fontId="0" fillId="0" borderId="0" xfId="0" applyFill="1" applyBorder="1"/>
    <xf numFmtId="0" fontId="9" fillId="0" borderId="0" xfId="0" applyFont="1" applyAlignment="1">
      <alignment horizontal="center"/>
    </xf>
    <xf numFmtId="0" fontId="7" fillId="0" borderId="14" xfId="0" applyFont="1" applyBorder="1" applyAlignment="1">
      <alignment horizontal="center" vertical="center" wrapText="1"/>
    </xf>
    <xf numFmtId="0" fontId="0" fillId="0" borderId="8" xfId="0" applyFont="1" applyBorder="1" applyAlignment="1">
      <alignment horizontal="left" vertical="center"/>
    </xf>
    <xf numFmtId="0" fontId="10" fillId="0" borderId="0"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vertical="center"/>
    </xf>
    <xf numFmtId="0" fontId="0" fillId="0" borderId="0" xfId="0" applyFont="1" applyBorder="1" applyAlignment="1">
      <alignment horizontal="center"/>
    </xf>
    <xf numFmtId="0" fontId="11"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Border="1" applyAlignment="1">
      <alignment horizontal="center"/>
    </xf>
    <xf numFmtId="0" fontId="0" fillId="0" borderId="0" xfId="0" applyAlignment="1"/>
    <xf numFmtId="0" fontId="2" fillId="0" borderId="8"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0" fillId="0" borderId="0" xfId="0" applyAlignment="1">
      <alignment vertical="center"/>
    </xf>
    <xf numFmtId="0" fontId="16"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6" xfId="0" applyFont="1" applyBorder="1" applyAlignment="1">
      <alignment horizontal="center" vertical="center" wrapText="1"/>
    </xf>
    <xf numFmtId="49" fontId="12" fillId="0" borderId="0" xfId="0" applyNumberFormat="1" applyFont="1" applyBorder="1" applyAlignment="1">
      <alignment horizontal="justify" vertical="center" wrapText="1"/>
    </xf>
    <xf numFmtId="0" fontId="9" fillId="0" borderId="0" xfId="0" applyFont="1" applyBorder="1" applyAlignment="1">
      <alignment horizontal="left" vertical="top"/>
    </xf>
    <xf numFmtId="0" fontId="9" fillId="0" borderId="28" xfId="0" applyFont="1" applyBorder="1" applyAlignment="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1" xfId="0" applyFont="1" applyBorder="1" applyAlignment="1">
      <alignment horizontal="center"/>
    </xf>
    <xf numFmtId="0" fontId="16" fillId="0" borderId="33" xfId="0" applyFont="1" applyBorder="1" applyAlignment="1">
      <alignment horizontal="center" vertical="center"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0" fontId="0" fillId="0" borderId="48" xfId="0" applyBorder="1" applyAlignment="1">
      <alignment horizontal="justify" vertical="top" wrapText="1"/>
    </xf>
    <xf numFmtId="0" fontId="0" fillId="0" borderId="51" xfId="0" applyBorder="1" applyAlignment="1">
      <alignment horizontal="justify" vertical="top" wrapText="1"/>
    </xf>
    <xf numFmtId="0" fontId="0" fillId="0" borderId="42" xfId="0" applyBorder="1" applyAlignment="1">
      <alignment horizontal="justify" vertical="top" wrapText="1"/>
    </xf>
    <xf numFmtId="0" fontId="0" fillId="0" borderId="52" xfId="0" applyBorder="1" applyAlignment="1">
      <alignment horizontal="justify"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43" xfId="0" applyBorder="1" applyAlignment="1">
      <alignment horizontal="justify" vertical="center" wrapText="1"/>
    </xf>
    <xf numFmtId="0" fontId="0" fillId="0" borderId="44" xfId="0" applyBorder="1" applyAlignment="1">
      <alignment horizontal="justify" vertical="center" wrapText="1"/>
    </xf>
    <xf numFmtId="0" fontId="0" fillId="0" borderId="45" xfId="0" applyBorder="1" applyAlignment="1">
      <alignment horizontal="justify" vertical="center" wrapText="1"/>
    </xf>
    <xf numFmtId="0" fontId="17" fillId="0" borderId="0" xfId="1" applyFont="1" applyAlignment="1">
      <alignment horizontal="center" vertical="center" wrapText="1"/>
    </xf>
    <xf numFmtId="0" fontId="0" fillId="0" borderId="0" xfId="0" applyAlignment="1">
      <alignment horizontal="center" vertical="center" wrapText="1"/>
    </xf>
    <xf numFmtId="0" fontId="9" fillId="0" borderId="0" xfId="1" applyFont="1" applyBorder="1" applyAlignment="1">
      <alignment horizontal="center" wrapText="1"/>
    </xf>
    <xf numFmtId="0" fontId="9" fillId="0" borderId="0" xfId="0" applyFont="1" applyAlignment="1">
      <alignment horizontal="center" wrapText="1"/>
    </xf>
    <xf numFmtId="0" fontId="9" fillId="0" borderId="0" xfId="0" applyFont="1" applyAlignment="1">
      <alignment horizontal="center" vertical="top"/>
    </xf>
    <xf numFmtId="0" fontId="0" fillId="0" borderId="0" xfId="0" applyAlignment="1">
      <alignment horizontal="center" vertical="top"/>
    </xf>
    <xf numFmtId="0" fontId="0" fillId="0" borderId="46" xfId="1" applyFont="1" applyBorder="1" applyAlignment="1">
      <alignment horizontal="justify" vertical="top" wrapText="1"/>
    </xf>
    <xf numFmtId="0" fontId="9" fillId="0" borderId="0" xfId="1" applyFont="1" applyAlignment="1">
      <alignment horizontal="center"/>
    </xf>
    <xf numFmtId="0" fontId="0" fillId="0" borderId="0" xfId="0" applyAlignment="1">
      <alignment horizontal="center"/>
    </xf>
    <xf numFmtId="0" fontId="8" fillId="0" borderId="0" xfId="1" applyAlignment="1">
      <alignment horizontal="center"/>
    </xf>
    <xf numFmtId="0" fontId="9" fillId="0" borderId="0" xfId="1" applyFont="1" applyAlignment="1">
      <alignment horizontal="right"/>
    </xf>
    <xf numFmtId="0" fontId="8" fillId="0" borderId="0" xfId="1" applyAlignment="1">
      <alignment horizontal="right"/>
    </xf>
    <xf numFmtId="0" fontId="9" fillId="0" borderId="43" xfId="1" applyFont="1" applyBorder="1" applyAlignment="1">
      <alignment horizontal="left" vertical="center" wrapText="1"/>
    </xf>
    <xf numFmtId="0" fontId="8" fillId="0" borderId="44" xfId="1" applyBorder="1" applyAlignment="1">
      <alignment horizontal="left" wrapText="1"/>
    </xf>
    <xf numFmtId="0" fontId="8" fillId="0" borderId="45" xfId="1" applyBorder="1" applyAlignment="1">
      <alignment horizontal="left" wrapText="1"/>
    </xf>
    <xf numFmtId="0" fontId="14" fillId="0" borderId="0" xfId="0" applyFont="1" applyBorder="1" applyAlignment="1">
      <alignment vertical="top"/>
    </xf>
    <xf numFmtId="0" fontId="14" fillId="0" borderId="0" xfId="0" applyFont="1" applyBorder="1" applyAlignment="1">
      <alignment horizontal="center" vertical="top" wrapText="1"/>
    </xf>
    <xf numFmtId="0" fontId="0" fillId="0" borderId="0" xfId="0" applyAlignment="1">
      <alignment horizontal="center" vertical="top" wrapText="1"/>
    </xf>
  </cellXfs>
  <cellStyles count="2">
    <cellStyle name="Normal" xfId="0" builtinId="0"/>
    <cellStyle name="Normal_EVTOP-0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1781175</xdr:colOff>
      <xdr:row>23</xdr:row>
      <xdr:rowOff>171450</xdr:rowOff>
    </xdr:from>
    <xdr:to>
      <xdr:col>5</xdr:col>
      <xdr:colOff>285750</xdr:colOff>
      <xdr:row>24</xdr:row>
      <xdr:rowOff>428625</xdr:rowOff>
    </xdr:to>
    <xdr:sp macro="" textlink="" fLocksText="0">
      <xdr:nvSpPr>
        <xdr:cNvPr id="2" name="Text Box 1"/>
        <xdr:cNvSpPr txBox="1">
          <a:spLocks noChangeArrowheads="1"/>
        </xdr:cNvSpPr>
      </xdr:nvSpPr>
      <xdr:spPr bwMode="auto">
        <a:xfrm>
          <a:off x="2362200" y="5972175"/>
          <a:ext cx="3238500" cy="647700"/>
        </a:xfrm>
        <a:prstGeom prst="rect">
          <a:avLst/>
        </a:prstGeom>
        <a:noFill/>
        <a:ln w="9525">
          <a:noFill/>
          <a:round/>
          <a:headEnd/>
          <a:tailEnd/>
        </a:ln>
        <a:effectLst/>
      </xdr:spPr>
      <xdr:txBody>
        <a:bodyPr vertOverflow="clip" wrap="square" lIns="20160" tIns="20160" rIns="20160" bIns="20160" anchor="t" upright="1"/>
        <a:lstStyle/>
        <a:p>
          <a:pPr algn="ctr" rtl="0">
            <a:defRPr sz="1000"/>
          </a:pPr>
          <a:endParaRPr lang="es-ES"/>
        </a:p>
        <a:p>
          <a:pPr algn="ctr" rtl="0">
            <a:defRPr sz="1000"/>
          </a:pPr>
          <a:r>
            <a:rPr lang="es-ES" sz="1000" b="0" i="0" u="none" strike="noStrike" baseline="0">
              <a:solidFill>
                <a:srgbClr val="000000"/>
              </a:solidFill>
              <a:latin typeface="Arial"/>
              <a:cs typeface="Arial"/>
            </a:rPr>
            <a:t>C.ROBERTO VEJAR RODRÍGUEZ</a:t>
          </a:r>
        </a:p>
        <a:p>
          <a:pPr algn="ctr" rtl="0">
            <a:defRPr sz="1000"/>
          </a:pPr>
          <a:r>
            <a:rPr lang="es-ES" sz="1000" b="0" i="0" u="none" strike="noStrike" baseline="0">
              <a:solidFill>
                <a:srgbClr val="000000"/>
              </a:solidFill>
              <a:latin typeface="Arial"/>
              <a:cs typeface="Arial"/>
            </a:rPr>
            <a:t> Director General </a:t>
          </a:r>
        </a:p>
      </xdr:txBody>
    </xdr:sp>
    <xdr:clientData/>
  </xdr:twoCellAnchor>
  <xdr:twoCellAnchor>
    <xdr:from>
      <xdr:col>5</xdr:col>
      <xdr:colOff>104775</xdr:colOff>
      <xdr:row>4</xdr:row>
      <xdr:rowOff>28575</xdr:rowOff>
    </xdr:from>
    <xdr:to>
      <xdr:col>7</xdr:col>
      <xdr:colOff>666750</xdr:colOff>
      <xdr:row>4</xdr:row>
      <xdr:rowOff>28575</xdr:rowOff>
    </xdr:to>
    <xdr:sp macro="" textlink="">
      <xdr:nvSpPr>
        <xdr:cNvPr id="3" name="Line 3"/>
        <xdr:cNvSpPr>
          <a:spLocks noChangeShapeType="1"/>
        </xdr:cNvSpPr>
      </xdr:nvSpPr>
      <xdr:spPr bwMode="auto">
        <a:xfrm>
          <a:off x="5419725" y="800100"/>
          <a:ext cx="2047875" cy="0"/>
        </a:xfrm>
        <a:prstGeom prst="line">
          <a:avLst/>
        </a:prstGeom>
        <a:noFill/>
        <a:ln w="9360">
          <a:solidFill>
            <a:srgbClr val="000000"/>
          </a:solid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6</xdr:row>
      <xdr:rowOff>0</xdr:rowOff>
    </xdr:from>
    <xdr:to>
      <xdr:col>2</xdr:col>
      <xdr:colOff>781050</xdr:colOff>
      <xdr:row>6</xdr:row>
      <xdr:rowOff>0</xdr:rowOff>
    </xdr:to>
    <xdr:sp macro="" textlink="">
      <xdr:nvSpPr>
        <xdr:cNvPr id="2" name="Line 1"/>
        <xdr:cNvSpPr>
          <a:spLocks noChangeShapeType="1"/>
        </xdr:cNvSpPr>
      </xdr:nvSpPr>
      <xdr:spPr bwMode="auto">
        <a:xfrm>
          <a:off x="876300" y="1028700"/>
          <a:ext cx="2400300" cy="0"/>
        </a:xfrm>
        <a:prstGeom prst="line">
          <a:avLst/>
        </a:prstGeom>
        <a:noFill/>
        <a:ln w="9360">
          <a:solidFill>
            <a:srgbClr val="000000"/>
          </a:solidFill>
          <a:miter lim="800000"/>
          <a:headEnd/>
          <a:tailEnd/>
        </a:ln>
        <a:effectLst/>
      </xdr:spPr>
    </xdr:sp>
    <xdr:clientData/>
  </xdr:twoCellAnchor>
  <xdr:twoCellAnchor>
    <xdr:from>
      <xdr:col>4</xdr:col>
      <xdr:colOff>133350</xdr:colOff>
      <xdr:row>5</xdr:row>
      <xdr:rowOff>133350</xdr:rowOff>
    </xdr:from>
    <xdr:to>
      <xdr:col>8</xdr:col>
      <xdr:colOff>438150</xdr:colOff>
      <xdr:row>6</xdr:row>
      <xdr:rowOff>0</xdr:rowOff>
    </xdr:to>
    <xdr:sp macro="" textlink="">
      <xdr:nvSpPr>
        <xdr:cNvPr id="3" name="Line 2"/>
        <xdr:cNvSpPr>
          <a:spLocks noChangeShapeType="1"/>
        </xdr:cNvSpPr>
      </xdr:nvSpPr>
      <xdr:spPr bwMode="auto">
        <a:xfrm>
          <a:off x="4343400" y="1019175"/>
          <a:ext cx="3590925" cy="9525"/>
        </a:xfrm>
        <a:prstGeom prst="line">
          <a:avLst/>
        </a:prstGeom>
        <a:noFill/>
        <a:ln w="9360">
          <a:solidFill>
            <a:srgbClr val="000000"/>
          </a:solid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301626</xdr:colOff>
      <xdr:row>23</xdr:row>
      <xdr:rowOff>63500</xdr:rowOff>
    </xdr:from>
    <xdr:to>
      <xdr:col>8</xdr:col>
      <xdr:colOff>123826</xdr:colOff>
      <xdr:row>27</xdr:row>
      <xdr:rowOff>15875</xdr:rowOff>
    </xdr:to>
    <xdr:sp macro="" textlink="" fLocksText="0">
      <xdr:nvSpPr>
        <xdr:cNvPr id="2" name="Text Box 1"/>
        <xdr:cNvSpPr txBox="1">
          <a:spLocks noChangeArrowheads="1"/>
        </xdr:cNvSpPr>
      </xdr:nvSpPr>
      <xdr:spPr bwMode="auto">
        <a:xfrm>
          <a:off x="5502276" y="8769350"/>
          <a:ext cx="2851150" cy="819150"/>
        </a:xfrm>
        <a:prstGeom prst="rect">
          <a:avLst/>
        </a:prstGeom>
        <a:noFill/>
        <a:ln w="9525">
          <a:noFill/>
          <a:round/>
          <a:headEnd/>
          <a:tailEnd/>
        </a:ln>
        <a:effectLst/>
      </xdr:spPr>
      <xdr:txBody>
        <a:bodyPr vertOverflow="clip" wrap="square" lIns="20160" tIns="20160" rIns="20160" bIns="20160" anchor="t" upright="1"/>
        <a:lstStyle/>
        <a:p>
          <a:pPr algn="ctr" rtl="0">
            <a:defRPr sz="1000"/>
          </a:pPr>
          <a:endParaRPr lang="es-ES"/>
        </a:p>
        <a:p>
          <a:pPr algn="ctr" rtl="0">
            <a:defRPr sz="1000"/>
          </a:pPr>
          <a:r>
            <a:rPr lang="es-ES" sz="1200" b="1" i="0" u="none" strike="noStrike" baseline="0">
              <a:solidFill>
                <a:srgbClr val="000000"/>
              </a:solidFill>
              <a:latin typeface="Arial"/>
              <a:cs typeface="Arial"/>
            </a:rPr>
            <a:t>C. ROBERTO VEJAR RODRÍGUEZ          Director General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20Timestral%202010/Cuarto%20Trimestre%20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ndo%20Trimestre%20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VTOP-04 (4TO.)"/>
      <sheetName val="EVTOP_02 _(4TO.)"/>
      <sheetName val="EVTOP_03 _(3er.)__ (2)"/>
      <sheetName val="EVTOP_01 _(3er.) "/>
    </sheetNames>
    <sheetDataSet>
      <sheetData sheetId="0"/>
      <sheetData sheetId="1"/>
      <sheetData sheetId="2">
        <row r="12">
          <cell r="F12">
            <v>2716</v>
          </cell>
        </row>
        <row r="13">
          <cell r="F13">
            <v>2292</v>
          </cell>
        </row>
        <row r="14">
          <cell r="F14">
            <v>700</v>
          </cell>
        </row>
        <row r="15">
          <cell r="F15" t="str">
            <v>3999</v>
          </cell>
        </row>
        <row r="16">
          <cell r="F16">
            <v>12</v>
          </cell>
        </row>
        <row r="17">
          <cell r="F17">
            <v>144</v>
          </cell>
        </row>
        <row r="18">
          <cell r="F18">
            <v>4</v>
          </cell>
        </row>
        <row r="19">
          <cell r="F19">
            <v>26621794</v>
          </cell>
        </row>
        <row r="20">
          <cell r="F20">
            <v>41804302</v>
          </cell>
        </row>
        <row r="21">
          <cell r="F21">
            <v>283</v>
          </cell>
        </row>
        <row r="22">
          <cell r="F22">
            <v>12</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TOP_01 _(1er.) "/>
      <sheetName val="EVTOP-04 (1er.)"/>
      <sheetName val="EVTOP_02 _(1er..)"/>
      <sheetName val="EVTOP_03 _(1er.)"/>
    </sheetNames>
    <sheetDataSet>
      <sheetData sheetId="0">
        <row r="10">
          <cell r="H10">
            <v>17214105.240000002</v>
          </cell>
        </row>
        <row r="11">
          <cell r="H11">
            <v>20902151.399999999</v>
          </cell>
        </row>
        <row r="12">
          <cell r="H12">
            <v>53368.58</v>
          </cell>
        </row>
        <row r="13">
          <cell r="H13">
            <v>1383.73</v>
          </cell>
        </row>
        <row r="14">
          <cell r="H14">
            <v>5675.01</v>
          </cell>
        </row>
        <row r="21">
          <cell r="H21">
            <v>4368819.8100000005</v>
          </cell>
        </row>
        <row r="22">
          <cell r="H22">
            <v>6891006.1699999999</v>
          </cell>
        </row>
        <row r="23">
          <cell r="H23">
            <v>1822063.29</v>
          </cell>
        </row>
        <row r="24">
          <cell r="H24">
            <v>4086724.23</v>
          </cell>
        </row>
        <row r="25">
          <cell r="H25">
            <v>17488272.469999999</v>
          </cell>
        </row>
        <row r="26">
          <cell r="H26">
            <v>2529636.9899999998</v>
          </cell>
        </row>
        <row r="27">
          <cell r="H27">
            <v>72287.97</v>
          </cell>
        </row>
        <row r="28">
          <cell r="H28">
            <v>2246547.23</v>
          </cell>
        </row>
        <row r="29">
          <cell r="H29">
            <v>573268.88</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28"/>
  <sheetViews>
    <sheetView showGridLines="0" zoomScaleNormal="100" workbookViewId="0">
      <selection activeCell="K10" sqref="K10"/>
    </sheetView>
  </sheetViews>
  <sheetFormatPr baseColWidth="10" defaultRowHeight="12.75"/>
  <cols>
    <col min="1" max="1" width="8.7109375" customWidth="1"/>
    <col min="2" max="2" width="31.5703125" customWidth="1"/>
    <col min="3" max="3" width="11.28515625" customWidth="1"/>
    <col min="4" max="4" width="12.85546875" customWidth="1"/>
    <col min="5" max="5" width="15.28515625" customWidth="1"/>
    <col min="6" max="6" width="12" customWidth="1"/>
    <col min="7" max="7" width="10.28515625" customWidth="1"/>
    <col min="8" max="8" width="11.140625" customWidth="1"/>
  </cols>
  <sheetData>
    <row r="1" spans="1:12">
      <c r="H1" s="42" t="s">
        <v>33</v>
      </c>
    </row>
    <row r="2" spans="1:12" ht="15" customHeight="1">
      <c r="A2" s="181" t="s">
        <v>1</v>
      </c>
      <c r="B2" s="181"/>
      <c r="C2" s="181"/>
      <c r="D2" s="181"/>
      <c r="E2" s="181"/>
      <c r="F2" s="181"/>
      <c r="G2" s="181"/>
      <c r="H2" s="181"/>
    </row>
    <row r="3" spans="1:12" ht="15.75" customHeight="1">
      <c r="A3" s="181" t="s">
        <v>34</v>
      </c>
      <c r="B3" s="181"/>
      <c r="C3" s="181"/>
      <c r="D3" s="181"/>
      <c r="E3" s="181"/>
      <c r="F3" s="181"/>
      <c r="G3" s="181"/>
      <c r="H3" s="181"/>
    </row>
    <row r="4" spans="1:12" ht="17.25" customHeight="1">
      <c r="A4" s="43"/>
      <c r="B4" s="44"/>
      <c r="C4" s="44"/>
      <c r="D4" s="45"/>
      <c r="E4" s="45" t="s">
        <v>35</v>
      </c>
      <c r="F4" s="182" t="s">
        <v>113</v>
      </c>
      <c r="G4" s="182"/>
      <c r="H4" s="182"/>
    </row>
    <row r="5" spans="1:12" ht="17.25" customHeight="1" thickBot="1">
      <c r="A5" s="42"/>
      <c r="H5" s="46"/>
    </row>
    <row r="6" spans="1:12" s="47" customFormat="1" ht="24" customHeight="1" thickTop="1" thickBot="1">
      <c r="A6" s="183" t="s">
        <v>36</v>
      </c>
      <c r="B6" s="183"/>
      <c r="C6" s="183"/>
      <c r="D6" s="183"/>
      <c r="E6" s="183"/>
      <c r="F6" s="183"/>
      <c r="G6" s="183"/>
      <c r="H6" s="183"/>
    </row>
    <row r="7" spans="1:12" ht="24" customHeight="1" thickTop="1" thickBot="1">
      <c r="A7" s="42"/>
      <c r="B7" s="48"/>
      <c r="C7" s="48"/>
      <c r="D7" s="48"/>
      <c r="E7" s="184" t="s">
        <v>6</v>
      </c>
      <c r="F7" s="184"/>
      <c r="G7" s="184"/>
      <c r="H7" s="184"/>
    </row>
    <row r="8" spans="1:12" ht="24" customHeight="1" thickTop="1" thickBot="1">
      <c r="A8" s="185" t="s">
        <v>37</v>
      </c>
      <c r="B8" s="49"/>
      <c r="C8" s="186" t="s">
        <v>38</v>
      </c>
      <c r="D8" s="186" t="s">
        <v>39</v>
      </c>
      <c r="E8" s="186" t="s">
        <v>40</v>
      </c>
      <c r="F8" s="187" t="s">
        <v>12</v>
      </c>
      <c r="G8" s="187"/>
      <c r="H8" s="179" t="s">
        <v>41</v>
      </c>
    </row>
    <row r="9" spans="1:12" s="48" customFormat="1" ht="24" customHeight="1" thickTop="1" thickBot="1">
      <c r="A9" s="185"/>
      <c r="B9" s="50" t="s">
        <v>42</v>
      </c>
      <c r="C9" s="186"/>
      <c r="D9" s="186"/>
      <c r="E9" s="186"/>
      <c r="F9" s="51" t="s">
        <v>43</v>
      </c>
      <c r="G9" s="52" t="s">
        <v>44</v>
      </c>
      <c r="H9" s="179"/>
    </row>
    <row r="10" spans="1:12" s="47" customFormat="1" ht="12" customHeight="1" thickTop="1">
      <c r="A10" s="53"/>
      <c r="B10" s="54"/>
      <c r="C10" s="54"/>
      <c r="D10" s="54"/>
      <c r="E10" s="54"/>
      <c r="F10" s="54"/>
      <c r="G10" s="54"/>
      <c r="H10" s="55"/>
    </row>
    <row r="11" spans="1:12" s="47" customFormat="1" ht="18.75" customHeight="1">
      <c r="A11" s="56" t="s">
        <v>45</v>
      </c>
      <c r="B11" s="17" t="s">
        <v>21</v>
      </c>
      <c r="C11" s="57">
        <v>9312363</v>
      </c>
      <c r="D11" s="57">
        <v>9312363</v>
      </c>
      <c r="E11" s="28">
        <v>2222513</v>
      </c>
      <c r="F11" s="9">
        <v>6591333</v>
      </c>
      <c r="G11" s="58">
        <f>F11/D11</f>
        <v>0.70780456045366791</v>
      </c>
      <c r="H11" s="59">
        <f>D11-F11</f>
        <v>2721030</v>
      </c>
      <c r="J11" s="60"/>
      <c r="K11" s="28"/>
    </row>
    <row r="12" spans="1:12" s="47" customFormat="1" ht="15.75" customHeight="1">
      <c r="A12" s="56" t="s">
        <v>46</v>
      </c>
      <c r="B12" s="17" t="s">
        <v>22</v>
      </c>
      <c r="C12" s="57">
        <v>14286613</v>
      </c>
      <c r="D12" s="57">
        <v>14286613</v>
      </c>
      <c r="E12" s="57">
        <v>3430480</v>
      </c>
      <c r="F12" s="28">
        <v>10321487</v>
      </c>
      <c r="G12" s="58">
        <f t="shared" ref="G12:G19" si="0">F12/D12</f>
        <v>0.7224586401269496</v>
      </c>
      <c r="H12" s="59">
        <f t="shared" ref="H12:H19" si="1">D12-F12</f>
        <v>3965126</v>
      </c>
      <c r="J12" s="60"/>
      <c r="K12" s="28"/>
    </row>
    <row r="13" spans="1:12" s="47" customFormat="1" ht="21.75" customHeight="1">
      <c r="A13" s="56" t="s">
        <v>47</v>
      </c>
      <c r="B13" s="17" t="s">
        <v>23</v>
      </c>
      <c r="C13" s="57">
        <v>4223808</v>
      </c>
      <c r="D13" s="57">
        <v>4223808</v>
      </c>
      <c r="E13" s="57">
        <v>1175080</v>
      </c>
      <c r="F13" s="28">
        <v>2997144</v>
      </c>
      <c r="G13" s="58">
        <f t="shared" si="0"/>
        <v>0.70958339015409788</v>
      </c>
      <c r="H13" s="59">
        <f t="shared" si="1"/>
        <v>1226664</v>
      </c>
      <c r="J13" s="60"/>
      <c r="K13" s="28"/>
    </row>
    <row r="14" spans="1:12" s="47" customFormat="1" ht="21" customHeight="1">
      <c r="A14" s="56" t="s">
        <v>48</v>
      </c>
      <c r="B14" s="17" t="s">
        <v>49</v>
      </c>
      <c r="C14" s="57">
        <v>8309058</v>
      </c>
      <c r="D14" s="57">
        <v>8309058</v>
      </c>
      <c r="E14" s="57">
        <v>1936799</v>
      </c>
      <c r="F14" s="28">
        <v>6023524</v>
      </c>
      <c r="G14" s="58">
        <f t="shared" si="0"/>
        <v>0.72493464361423399</v>
      </c>
      <c r="H14" s="59">
        <f t="shared" si="1"/>
        <v>2285534</v>
      </c>
      <c r="J14" s="28"/>
      <c r="K14" s="28"/>
      <c r="L14" s="15"/>
    </row>
    <row r="15" spans="1:12" s="47" customFormat="1" ht="21" customHeight="1">
      <c r="A15" s="56" t="s">
        <v>50</v>
      </c>
      <c r="B15" s="61" t="s">
        <v>51</v>
      </c>
      <c r="C15" s="57">
        <v>28449922</v>
      </c>
      <c r="D15" s="57">
        <v>28449922</v>
      </c>
      <c r="E15" s="57">
        <v>19287790</v>
      </c>
      <c r="F15" s="28">
        <v>36776062</v>
      </c>
      <c r="G15" s="58">
        <f t="shared" si="0"/>
        <v>1.2926595018432741</v>
      </c>
      <c r="H15" s="59">
        <f t="shared" si="1"/>
        <v>-8326140</v>
      </c>
      <c r="J15" s="28"/>
      <c r="K15" s="28"/>
      <c r="L15" s="15"/>
    </row>
    <row r="16" spans="1:12" s="47" customFormat="1" ht="21.75" customHeight="1">
      <c r="A16" s="56" t="s">
        <v>52</v>
      </c>
      <c r="B16" s="17" t="s">
        <v>26</v>
      </c>
      <c r="C16" s="57">
        <v>4921370</v>
      </c>
      <c r="D16" s="57">
        <v>4921370</v>
      </c>
      <c r="E16" s="57">
        <v>1304519</v>
      </c>
      <c r="F16" s="28">
        <v>3834156</v>
      </c>
      <c r="G16" s="58">
        <f t="shared" si="0"/>
        <v>0.77908306020478035</v>
      </c>
      <c r="H16" s="59">
        <f t="shared" si="1"/>
        <v>1087214</v>
      </c>
      <c r="J16" s="28"/>
      <c r="K16" s="28"/>
      <c r="L16" s="15"/>
    </row>
    <row r="17" spans="1:12" s="47" customFormat="1" ht="21" customHeight="1">
      <c r="A17" s="56" t="s">
        <v>53</v>
      </c>
      <c r="B17" s="17" t="s">
        <v>27</v>
      </c>
      <c r="C17" s="57">
        <v>164875</v>
      </c>
      <c r="D17" s="57">
        <v>164875</v>
      </c>
      <c r="E17" s="57">
        <v>44605</v>
      </c>
      <c r="F17" s="28">
        <v>116893</v>
      </c>
      <c r="G17" s="58">
        <f t="shared" si="0"/>
        <v>0.70897952994692948</v>
      </c>
      <c r="H17" s="59">
        <f t="shared" si="1"/>
        <v>47982</v>
      </c>
      <c r="J17" s="28"/>
      <c r="K17" s="28"/>
      <c r="L17" s="177"/>
    </row>
    <row r="18" spans="1:12" s="47" customFormat="1" ht="21" customHeight="1">
      <c r="A18" s="56" t="s">
        <v>54</v>
      </c>
      <c r="B18" s="17" t="s">
        <v>28</v>
      </c>
      <c r="C18" s="57">
        <v>1758006</v>
      </c>
      <c r="D18" s="57">
        <v>1758006</v>
      </c>
      <c r="E18" s="57">
        <v>1198579</v>
      </c>
      <c r="F18" s="28">
        <v>3445126</v>
      </c>
      <c r="G18" s="58">
        <f t="shared" si="0"/>
        <v>1.9596781808480745</v>
      </c>
      <c r="H18" s="59">
        <f t="shared" si="1"/>
        <v>-1687120</v>
      </c>
      <c r="J18" s="28"/>
      <c r="K18" s="28"/>
      <c r="L18" s="177"/>
    </row>
    <row r="19" spans="1:12" s="47" customFormat="1" ht="21" customHeight="1">
      <c r="A19" s="56" t="s">
        <v>55</v>
      </c>
      <c r="B19" s="17" t="s">
        <v>29</v>
      </c>
      <c r="C19" s="57">
        <v>1124246</v>
      </c>
      <c r="D19" s="57">
        <v>1124246</v>
      </c>
      <c r="E19" s="57">
        <v>264370</v>
      </c>
      <c r="F19" s="28">
        <v>837636</v>
      </c>
      <c r="G19" s="58">
        <f t="shared" si="0"/>
        <v>0.7450646922470705</v>
      </c>
      <c r="H19" s="59">
        <f t="shared" si="1"/>
        <v>286610</v>
      </c>
      <c r="J19" s="28"/>
      <c r="K19" s="28"/>
      <c r="L19" s="177"/>
    </row>
    <row r="20" spans="1:12" s="47" customFormat="1" ht="21" customHeight="1" thickBot="1">
      <c r="A20" s="56"/>
      <c r="B20" s="62"/>
      <c r="C20" s="63"/>
      <c r="D20" s="64"/>
      <c r="E20" s="64"/>
      <c r="F20" s="57"/>
      <c r="G20" s="58"/>
      <c r="H20" s="59"/>
      <c r="J20" s="28"/>
      <c r="L20" s="177"/>
    </row>
    <row r="21" spans="1:12" s="47" customFormat="1" ht="24" customHeight="1" thickTop="1" thickBot="1">
      <c r="A21" s="65"/>
      <c r="B21" s="66"/>
      <c r="C21" s="67">
        <f>C19+C18+C17+C16+C15+C14+C13+C12+C11</f>
        <v>72550261</v>
      </c>
      <c r="D21" s="67">
        <f>D19+D18+D17+D16+D15+D14+D13+D12+D11</f>
        <v>72550261</v>
      </c>
      <c r="E21" s="68">
        <f>SUM(E11:E20)</f>
        <v>30864735</v>
      </c>
      <c r="F21" s="69">
        <f>SUM(F11:F20)</f>
        <v>70943361</v>
      </c>
      <c r="G21" s="70">
        <f>F21/C21</f>
        <v>0.97785121682746257</v>
      </c>
      <c r="H21" s="71">
        <f>C21-F21</f>
        <v>1606900</v>
      </c>
      <c r="J21" s="28"/>
      <c r="L21" s="177"/>
    </row>
    <row r="22" spans="1:12" s="47" customFormat="1" ht="24" customHeight="1" thickTop="1" thickBot="1">
      <c r="A22" s="72"/>
      <c r="B22" s="73"/>
      <c r="C22" s="73"/>
      <c r="D22" s="73"/>
      <c r="E22" s="73"/>
      <c r="F22" s="73"/>
      <c r="G22" s="73"/>
      <c r="H22" s="74"/>
      <c r="J22" s="28"/>
      <c r="L22" s="177"/>
    </row>
    <row r="23" spans="1:12" s="47" customFormat="1" ht="18.75" customHeight="1" thickTop="1">
      <c r="A23" s="180"/>
      <c r="B23" s="180"/>
      <c r="C23" s="180"/>
      <c r="D23" s="180"/>
      <c r="E23" s="180"/>
      <c r="F23" s="75"/>
      <c r="G23" s="75"/>
      <c r="H23" s="75"/>
    </row>
    <row r="24" spans="1:12" ht="30.75" customHeight="1">
      <c r="G24" s="15"/>
      <c r="H24" s="15"/>
    </row>
    <row r="25" spans="1:12" ht="34.5" customHeight="1">
      <c r="A25" s="15"/>
      <c r="G25" s="76"/>
      <c r="H25" s="76"/>
    </row>
    <row r="26" spans="1:12" ht="24" customHeight="1"/>
    <row r="27" spans="1:12" ht="24" customHeight="1"/>
    <row r="28" spans="1:12" ht="24" customHeight="1"/>
  </sheetData>
  <mergeCells count="12">
    <mergeCell ref="H8:H9"/>
    <mergeCell ref="A23:E23"/>
    <mergeCell ref="A2:H2"/>
    <mergeCell ref="A3:H3"/>
    <mergeCell ref="F4:H4"/>
    <mergeCell ref="A6:H6"/>
    <mergeCell ref="E7:H7"/>
    <mergeCell ref="A8:A9"/>
    <mergeCell ref="C8:C9"/>
    <mergeCell ref="D8:D9"/>
    <mergeCell ref="E8:E9"/>
    <mergeCell ref="F8:G8"/>
  </mergeCells>
  <printOptions horizontalCentered="1"/>
  <pageMargins left="0.39374999999999999" right="0.74791666666666667" top="0.39374999999999999" bottom="0.20972222222222223" header="0.51180555555555562" footer="0.51180555555555562"/>
  <pageSetup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IV48"/>
  <sheetViews>
    <sheetView showGridLines="0" zoomScaleNormal="100" workbookViewId="0">
      <selection activeCell="M42" sqref="M42"/>
    </sheetView>
  </sheetViews>
  <sheetFormatPr baseColWidth="10" defaultRowHeight="12.75"/>
  <cols>
    <col min="1" max="1" width="23.5703125" customWidth="1"/>
    <col min="2" max="2" width="13.85546875" customWidth="1"/>
    <col min="3" max="3" width="13.5703125" customWidth="1"/>
    <col min="4" max="4" width="12.140625" customWidth="1"/>
    <col min="5" max="6" width="11.5703125" customWidth="1"/>
    <col min="7" max="7" width="13.7109375" customWidth="1"/>
    <col min="8" max="8" width="12.42578125" customWidth="1"/>
    <col min="9" max="9" width="10.28515625" customWidth="1"/>
  </cols>
  <sheetData>
    <row r="1" spans="1:256" ht="22.5" customHeight="1">
      <c r="A1" s="1"/>
      <c r="B1" s="1"/>
      <c r="C1" s="1"/>
      <c r="D1" s="1"/>
      <c r="E1" s="1"/>
      <c r="F1" s="1"/>
      <c r="G1" s="1"/>
      <c r="H1" s="2" t="s">
        <v>0</v>
      </c>
      <c r="I1" s="1"/>
    </row>
    <row r="2" spans="1:256" ht="16.5" customHeight="1">
      <c r="A2" s="191" t="s">
        <v>1</v>
      </c>
      <c r="B2" s="191"/>
      <c r="C2" s="191"/>
      <c r="D2" s="191"/>
      <c r="E2" s="191"/>
      <c r="F2" s="191"/>
      <c r="G2" s="191"/>
      <c r="H2" s="3"/>
      <c r="I2" s="3"/>
    </row>
    <row r="3" spans="1:256" ht="10.5" customHeight="1">
      <c r="A3" s="191" t="s">
        <v>2</v>
      </c>
      <c r="B3" s="191"/>
      <c r="C3" s="191"/>
      <c r="D3" s="191"/>
      <c r="E3" s="191"/>
      <c r="F3" s="191"/>
      <c r="G3" s="191"/>
      <c r="H3" s="3"/>
      <c r="I3" s="3"/>
    </row>
    <row r="4" spans="1:256" ht="10.5" customHeight="1">
      <c r="A4" s="191" t="s">
        <v>3</v>
      </c>
      <c r="B4" s="191"/>
      <c r="C4" s="191"/>
      <c r="D4" s="191"/>
      <c r="E4" s="191"/>
      <c r="F4" s="191"/>
      <c r="G4" s="191"/>
      <c r="H4" s="3"/>
      <c r="I4" s="3"/>
    </row>
    <row r="5" spans="1:256" ht="9.9499999999999993" customHeight="1">
      <c r="A5" s="4"/>
      <c r="B5" s="1"/>
      <c r="C5" s="1"/>
      <c r="D5" s="1"/>
      <c r="E5" s="1"/>
      <c r="F5" s="1"/>
      <c r="G5" s="1"/>
      <c r="H5" s="4"/>
      <c r="I5" s="1"/>
    </row>
    <row r="6" spans="1:256" ht="11.25" customHeight="1">
      <c r="A6" s="192" t="s">
        <v>4</v>
      </c>
      <c r="B6" s="192"/>
      <c r="C6" s="192"/>
      <c r="D6" s="192"/>
      <c r="E6" s="191" t="s">
        <v>113</v>
      </c>
      <c r="F6" s="191"/>
      <c r="G6" s="191"/>
      <c r="H6" s="191"/>
      <c r="I6" s="191"/>
    </row>
    <row r="7" spans="1:256" ht="11.25" customHeight="1">
      <c r="A7" s="5" t="s">
        <v>5</v>
      </c>
      <c r="B7" s="1"/>
      <c r="C7" s="1"/>
      <c r="D7" s="1"/>
      <c r="E7" s="6" t="s">
        <v>6</v>
      </c>
      <c r="F7" s="6"/>
      <c r="G7" s="6"/>
      <c r="H7" s="4"/>
      <c r="I7" s="1"/>
    </row>
    <row r="8" spans="1:256" ht="10.5" customHeight="1">
      <c r="A8" s="193" t="s">
        <v>7</v>
      </c>
      <c r="B8" s="194" t="s">
        <v>8</v>
      </c>
      <c r="C8" s="193" t="s">
        <v>9</v>
      </c>
      <c r="D8" s="193"/>
      <c r="E8" s="193"/>
      <c r="F8" s="193"/>
      <c r="G8" s="193"/>
      <c r="H8" s="193"/>
      <c r="I8" s="193" t="s">
        <v>10</v>
      </c>
    </row>
    <row r="9" spans="1:256" ht="10.5" customHeight="1">
      <c r="A9" s="193"/>
      <c r="B9" s="194"/>
      <c r="C9" s="193"/>
      <c r="D9" s="7" t="s">
        <v>114</v>
      </c>
      <c r="E9" s="7" t="s">
        <v>115</v>
      </c>
      <c r="F9" s="7" t="s">
        <v>116</v>
      </c>
      <c r="G9" s="7" t="s">
        <v>11</v>
      </c>
      <c r="H9" s="7" t="s">
        <v>12</v>
      </c>
      <c r="I9" s="193"/>
    </row>
    <row r="10" spans="1:256" ht="15" customHeight="1">
      <c r="A10" s="8" t="s">
        <v>13</v>
      </c>
      <c r="B10" s="9">
        <v>36014399</v>
      </c>
      <c r="C10" s="9">
        <v>36014399</v>
      </c>
      <c r="D10" s="10">
        <v>15027599.1</v>
      </c>
      <c r="E10" s="11">
        <v>1124859.8700000001</v>
      </c>
      <c r="F10" s="11">
        <v>1145783.8600000001</v>
      </c>
      <c r="G10" s="9">
        <f>D10+E10+F10</f>
        <v>17298242.829999998</v>
      </c>
      <c r="H10" s="9">
        <f>G10+'[2]EVTOP_01 _(1er.) '!$H$10</f>
        <v>34512348.07</v>
      </c>
      <c r="I10" s="12">
        <f>H10/C10</f>
        <v>0.95829304467915732</v>
      </c>
    </row>
    <row r="11" spans="1:256" ht="11.25" customHeight="1">
      <c r="A11" s="13" t="s">
        <v>14</v>
      </c>
      <c r="B11" s="9">
        <v>41804302</v>
      </c>
      <c r="C11" s="9">
        <v>41804302</v>
      </c>
      <c r="D11" s="11">
        <v>3483691.85</v>
      </c>
      <c r="E11" s="11">
        <v>3483691.85</v>
      </c>
      <c r="F11" s="11">
        <v>14432438.35</v>
      </c>
      <c r="G11" s="9">
        <f t="shared" ref="G11:G14" si="0">D11+E11+F11</f>
        <v>21399822.050000001</v>
      </c>
      <c r="H11" s="9">
        <f>G11+'[2]EVTOP_01 _(1er.) '!$H$11</f>
        <v>42301973.450000003</v>
      </c>
      <c r="I11" s="12">
        <f>H11/C11</f>
        <v>1.0119047903251681</v>
      </c>
    </row>
    <row r="12" spans="1:256" ht="12.75" customHeight="1">
      <c r="A12" s="8" t="s">
        <v>15</v>
      </c>
      <c r="B12" s="9">
        <v>99140</v>
      </c>
      <c r="C12" s="9">
        <v>99140</v>
      </c>
      <c r="D12" s="11">
        <v>7561.43</v>
      </c>
      <c r="E12" s="11">
        <v>7632.43</v>
      </c>
      <c r="F12" s="11">
        <v>7561.43</v>
      </c>
      <c r="G12" s="9">
        <f t="shared" si="0"/>
        <v>22755.29</v>
      </c>
      <c r="H12" s="9">
        <f>G12+'[2]EVTOP_01 _(1er.) '!$H$12</f>
        <v>76123.87</v>
      </c>
      <c r="I12" s="12">
        <f t="shared" ref="I12:I15" si="1">H12/C12</f>
        <v>0.76784214242485371</v>
      </c>
      <c r="K12" s="14"/>
    </row>
    <row r="13" spans="1:256" s="15" customFormat="1" ht="12.75" customHeight="1">
      <c r="A13" s="8" t="s">
        <v>16</v>
      </c>
      <c r="B13" s="9">
        <v>9542</v>
      </c>
      <c r="C13" s="9">
        <v>9542</v>
      </c>
      <c r="D13" s="11">
        <v>37.950000000000003</v>
      </c>
      <c r="E13" s="11">
        <v>59.7</v>
      </c>
      <c r="F13" s="11">
        <v>8.35</v>
      </c>
      <c r="G13" s="9">
        <f t="shared" si="0"/>
        <v>106</v>
      </c>
      <c r="H13" s="9">
        <f>G13+'[2]EVTOP_01 _(1er.) '!$H$13</f>
        <v>1489.73</v>
      </c>
      <c r="I13" s="12">
        <f t="shared" si="1"/>
        <v>0.15612345420247328</v>
      </c>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6" customFormat="1" ht="10.5" customHeight="1">
      <c r="A14" s="8" t="s">
        <v>17</v>
      </c>
      <c r="B14" s="9">
        <v>19380</v>
      </c>
      <c r="C14" s="9">
        <v>19380</v>
      </c>
      <c r="D14" s="11">
        <v>2530.2600000000002</v>
      </c>
      <c r="E14" s="11">
        <v>5121.6400000000003</v>
      </c>
      <c r="F14" s="11">
        <v>2245.42</v>
      </c>
      <c r="G14" s="9">
        <f t="shared" si="0"/>
        <v>9897.32</v>
      </c>
      <c r="H14" s="9">
        <f>G14+'[2]EVTOP_01 _(1er.) '!$H$14</f>
        <v>15572.33</v>
      </c>
      <c r="I14" s="12">
        <f t="shared" si="1"/>
        <v>0.80352579979360161</v>
      </c>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5" customFormat="1" ht="11.25" customHeight="1">
      <c r="A15" s="18" t="s">
        <v>11</v>
      </c>
      <c r="B15" s="19">
        <f>B10+B11+B12+B13+B16+B14</f>
        <v>77946763</v>
      </c>
      <c r="C15" s="19">
        <f>SUM(C10:C14)</f>
        <v>77946763</v>
      </c>
      <c r="D15" s="19">
        <f>SUM(D10:D14)</f>
        <v>18521420.59</v>
      </c>
      <c r="E15" s="19">
        <f>+E14+E13+E12+E11+E10</f>
        <v>4621365.49</v>
      </c>
      <c r="F15" s="19">
        <f>SUM(F10:F14)</f>
        <v>15588037.409999998</v>
      </c>
      <c r="G15" s="20">
        <f>SUM(G10:G14)</f>
        <v>38730823.489999995</v>
      </c>
      <c r="H15" s="20">
        <f>SUM(H10:H14)</f>
        <v>76907507.450000018</v>
      </c>
      <c r="I15" s="21">
        <f t="shared" si="1"/>
        <v>0.98666711085872827</v>
      </c>
      <c r="K15" s="14"/>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5" customFormat="1" ht="9.75" customHeight="1">
      <c r="A16" s="6"/>
      <c r="B16" s="6"/>
      <c r="C16" s="6"/>
      <c r="D16" s="6"/>
      <c r="E16" s="6"/>
      <c r="F16" s="6"/>
      <c r="G16" s="6"/>
      <c r="H16" s="6"/>
      <c r="I16" s="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5" customFormat="1" ht="10.5" customHeight="1">
      <c r="A17" s="5" t="s">
        <v>18</v>
      </c>
      <c r="B17" s="6"/>
      <c r="C17" s="22"/>
      <c r="D17" s="6"/>
      <c r="E17" s="6" t="s">
        <v>6</v>
      </c>
      <c r="F17" s="6"/>
      <c r="G17" s="6"/>
      <c r="H17" s="6"/>
      <c r="I17" s="6"/>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5" customFormat="1" ht="11.25" customHeight="1">
      <c r="A18" s="195" t="s">
        <v>7</v>
      </c>
      <c r="B18" s="194" t="s">
        <v>8</v>
      </c>
      <c r="C18" s="193" t="s">
        <v>9</v>
      </c>
      <c r="D18" s="193"/>
      <c r="E18" s="193"/>
      <c r="F18" s="193"/>
      <c r="G18" s="193"/>
      <c r="H18" s="193"/>
      <c r="I18" s="193" t="s">
        <v>19</v>
      </c>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10.5" customHeight="1">
      <c r="A19" s="195"/>
      <c r="B19" s="194"/>
      <c r="C19" s="193"/>
      <c r="D19" s="23" t="s">
        <v>114</v>
      </c>
      <c r="E19" s="7" t="s">
        <v>115</v>
      </c>
      <c r="F19" s="7" t="s">
        <v>116</v>
      </c>
      <c r="G19" s="7" t="s">
        <v>11</v>
      </c>
      <c r="H19" s="7" t="s">
        <v>12</v>
      </c>
      <c r="I19" s="193"/>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0.5" customHeight="1">
      <c r="A20" s="24" t="s">
        <v>20</v>
      </c>
      <c r="B20" s="25"/>
      <c r="C20" s="1"/>
      <c r="D20" s="25"/>
      <c r="E20" s="25"/>
      <c r="F20" s="25"/>
      <c r="G20" s="25"/>
      <c r="H20" s="25"/>
      <c r="I20" s="24"/>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5" customFormat="1" ht="10.5" customHeight="1">
      <c r="A21" s="26" t="s">
        <v>21</v>
      </c>
      <c r="B21" s="9">
        <v>9312363</v>
      </c>
      <c r="C21" s="27">
        <v>9312363</v>
      </c>
      <c r="D21" s="9">
        <v>739554.09</v>
      </c>
      <c r="E21" s="9">
        <v>761407.96</v>
      </c>
      <c r="F21" s="9">
        <v>721550.78</v>
      </c>
      <c r="G21" s="28">
        <f>D21+E21+F21</f>
        <v>2222512.83</v>
      </c>
      <c r="H21" s="9">
        <f>G21+'[2]EVTOP_01 _(1er.) '!$H$21</f>
        <v>6591332.6400000006</v>
      </c>
      <c r="I21" s="29">
        <f>H21/C21</f>
        <v>0.70780452179538111</v>
      </c>
      <c r="J21" s="30"/>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5" customFormat="1" ht="12" customHeight="1">
      <c r="A22" s="26" t="s">
        <v>22</v>
      </c>
      <c r="B22" s="9">
        <v>14286613</v>
      </c>
      <c r="C22" s="27">
        <v>14286613</v>
      </c>
      <c r="D22" s="9">
        <v>1088638.67</v>
      </c>
      <c r="E22" s="9">
        <v>1213350.1100000001</v>
      </c>
      <c r="F22" s="9">
        <v>1128491.56</v>
      </c>
      <c r="G22" s="28">
        <f t="shared" ref="G22:G29" si="2">D22+E22+F22</f>
        <v>3430480.3400000003</v>
      </c>
      <c r="H22" s="9">
        <f>G22+'[2]EVTOP_01 _(1er.) '!$H$22</f>
        <v>10321486.51</v>
      </c>
      <c r="I22" s="29">
        <f t="shared" ref="I22:I29" si="3">H22/C22</f>
        <v>0.72245860582910726</v>
      </c>
      <c r="J22" s="30"/>
      <c r="L22" s="177"/>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5" customFormat="1" ht="11.25" customHeight="1">
      <c r="A23" s="26" t="s">
        <v>23</v>
      </c>
      <c r="B23" s="9">
        <v>4223808</v>
      </c>
      <c r="C23" s="27">
        <v>4223808</v>
      </c>
      <c r="D23" s="9">
        <v>727899.38</v>
      </c>
      <c r="E23" s="9">
        <v>231433</v>
      </c>
      <c r="F23" s="9">
        <v>215747.87</v>
      </c>
      <c r="G23" s="28">
        <f t="shared" si="2"/>
        <v>1175080.25</v>
      </c>
      <c r="H23" s="9">
        <f>G23+'[2]EVTOP_01 _(1er.) '!$H$23</f>
        <v>2997143.54</v>
      </c>
      <c r="I23" s="29">
        <f t="shared" si="3"/>
        <v>0.70958328124763248</v>
      </c>
      <c r="J23" s="30"/>
      <c r="L23" s="177"/>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5" customFormat="1" ht="11.25" customHeight="1">
      <c r="A24" s="26" t="s">
        <v>24</v>
      </c>
      <c r="B24" s="9">
        <v>8309058</v>
      </c>
      <c r="C24" s="27">
        <v>8309058</v>
      </c>
      <c r="D24" s="9">
        <v>608082.77</v>
      </c>
      <c r="E24" s="9">
        <v>690787.31</v>
      </c>
      <c r="F24" s="9">
        <v>637929.32999999996</v>
      </c>
      <c r="G24" s="28">
        <f t="shared" si="2"/>
        <v>1936799.4100000001</v>
      </c>
      <c r="H24" s="9">
        <f>G24+'[2]EVTOP_01 _(1er.) '!$H$24</f>
        <v>6023523.6400000006</v>
      </c>
      <c r="I24" s="29">
        <f t="shared" si="3"/>
        <v>0.72493460028802315</v>
      </c>
      <c r="J24" s="30"/>
      <c r="L24" s="177"/>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5" customFormat="1" ht="11.25" customHeight="1">
      <c r="A25" s="26" t="s">
        <v>25</v>
      </c>
      <c r="B25" s="9">
        <v>28449922</v>
      </c>
      <c r="C25" s="27">
        <v>28449922</v>
      </c>
      <c r="D25" s="9">
        <v>5004383.33</v>
      </c>
      <c r="E25" s="9">
        <v>12409948.109999999</v>
      </c>
      <c r="F25" s="9">
        <v>1873458.17</v>
      </c>
      <c r="G25" s="28">
        <f t="shared" si="2"/>
        <v>19287789.609999999</v>
      </c>
      <c r="H25" s="9">
        <f>G25+'[2]EVTOP_01 _(1er.) '!$H$25</f>
        <v>36776062.079999998</v>
      </c>
      <c r="I25" s="29">
        <f t="shared" si="3"/>
        <v>1.2926595046552325</v>
      </c>
      <c r="J25" s="30"/>
      <c r="L25" s="177"/>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5" customFormat="1" ht="10.5" customHeight="1">
      <c r="A26" s="26" t="s">
        <v>26</v>
      </c>
      <c r="B26" s="9">
        <v>4921370</v>
      </c>
      <c r="C26" s="27">
        <v>4921370</v>
      </c>
      <c r="D26" s="9">
        <v>419662.74</v>
      </c>
      <c r="E26" s="9">
        <v>422056.63</v>
      </c>
      <c r="F26" s="9">
        <v>462799.69</v>
      </c>
      <c r="G26" s="28">
        <f t="shared" si="2"/>
        <v>1304519.06</v>
      </c>
      <c r="H26" s="9">
        <f>G26+'[2]EVTOP_01 _(1er.) '!$H$26</f>
        <v>3834156.05</v>
      </c>
      <c r="I26" s="29">
        <f t="shared" si="3"/>
        <v>0.77908307036455293</v>
      </c>
      <c r="J26" s="30"/>
      <c r="L26" s="177"/>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5" customFormat="1" ht="12.75" customHeight="1">
      <c r="A27" s="26" t="s">
        <v>27</v>
      </c>
      <c r="B27" s="9">
        <v>164875</v>
      </c>
      <c r="C27" s="27">
        <v>164875</v>
      </c>
      <c r="D27" s="9">
        <v>11792.34</v>
      </c>
      <c r="E27" s="9">
        <v>12234.93</v>
      </c>
      <c r="F27" s="9">
        <v>20577.28</v>
      </c>
      <c r="G27" s="28">
        <f t="shared" si="2"/>
        <v>44604.55</v>
      </c>
      <c r="H27" s="9">
        <f>G27+'[2]EVTOP_01 _(1er.) '!$H$27</f>
        <v>116892.52</v>
      </c>
      <c r="I27" s="29">
        <f t="shared" si="3"/>
        <v>0.70897661865049277</v>
      </c>
      <c r="J27" s="30"/>
      <c r="L27" s="177"/>
    </row>
    <row r="28" spans="1:256" s="15" customFormat="1" ht="12.75" customHeight="1">
      <c r="A28" s="26" t="s">
        <v>28</v>
      </c>
      <c r="B28" s="9">
        <v>1758006</v>
      </c>
      <c r="C28" s="27">
        <v>1758006</v>
      </c>
      <c r="D28" s="9">
        <v>13267.12</v>
      </c>
      <c r="E28" s="9">
        <v>1185310.7</v>
      </c>
      <c r="F28" s="9">
        <v>0.8</v>
      </c>
      <c r="G28" s="28">
        <f t="shared" si="2"/>
        <v>1198578.6200000001</v>
      </c>
      <c r="H28" s="9">
        <f>G28+'[2]EVTOP_01 _(1er.) '!$H$28</f>
        <v>3445125.85</v>
      </c>
      <c r="I28" s="29">
        <f t="shared" si="3"/>
        <v>1.9596780955241337</v>
      </c>
      <c r="J28" s="30"/>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5" customFormat="1" ht="10.5" customHeight="1">
      <c r="A29" s="26" t="s">
        <v>29</v>
      </c>
      <c r="B29" s="9">
        <v>1124246</v>
      </c>
      <c r="C29" s="27">
        <v>1124246</v>
      </c>
      <c r="D29" s="9">
        <v>86400.75</v>
      </c>
      <c r="E29" s="9">
        <v>91934.75</v>
      </c>
      <c r="F29" s="9">
        <v>86034.37</v>
      </c>
      <c r="G29" s="28">
        <f t="shared" si="2"/>
        <v>264369.87</v>
      </c>
      <c r="H29" s="9">
        <f>G29+'[2]EVTOP_01 _(1er.) '!$H$29</f>
        <v>837638.75</v>
      </c>
      <c r="I29" s="29">
        <f t="shared" si="3"/>
        <v>0.74506713833093474</v>
      </c>
      <c r="J29" s="30"/>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6.75" customHeight="1">
      <c r="A30" s="32"/>
      <c r="B30" s="33"/>
      <c r="C30" s="33"/>
      <c r="D30" s="33"/>
      <c r="E30" s="33"/>
      <c r="F30" s="33"/>
      <c r="G30" s="34"/>
      <c r="H30" s="9"/>
      <c r="I30" s="35"/>
      <c r="J30" s="30"/>
    </row>
    <row r="31" spans="1:256" ht="8.25" customHeight="1">
      <c r="A31" s="1"/>
      <c r="B31" s="1"/>
      <c r="C31" s="1"/>
      <c r="D31" s="1"/>
      <c r="E31" s="1"/>
      <c r="F31" s="1"/>
      <c r="G31" s="1"/>
      <c r="H31" s="36"/>
      <c r="I31" s="1"/>
    </row>
    <row r="32" spans="1:256">
      <c r="A32" s="18" t="s">
        <v>11</v>
      </c>
      <c r="B32" s="19">
        <f>B29+B28+B27+B26+B25+B24+B23+B22+B21</f>
        <v>72550261</v>
      </c>
      <c r="C32" s="19">
        <f>SUM(C21:C30)</f>
        <v>72550261</v>
      </c>
      <c r="D32" s="19">
        <f>D29+D28+D27+D26+D25+D24+D23+D22+D21</f>
        <v>8699681.1900000013</v>
      </c>
      <c r="E32" s="19">
        <f>E29+E28+E27+E26+E25+E24+E23+E22+E21</f>
        <v>17018463.5</v>
      </c>
      <c r="F32" s="19">
        <f>SUM(F21:F30)</f>
        <v>5146589.8500000006</v>
      </c>
      <c r="G32" s="19">
        <f>G29+G28+G27+G26+G25+G24+G23+G22+G21</f>
        <v>30864734.539999999</v>
      </c>
      <c r="H32" s="19">
        <f>SUM(H21:H29)</f>
        <v>70943361.579999998</v>
      </c>
      <c r="I32" s="37">
        <f>H32/C32</f>
        <v>0.97785122482192033</v>
      </c>
    </row>
    <row r="33" spans="1:9" ht="8.25" customHeight="1">
      <c r="A33" s="6"/>
      <c r="B33" s="22"/>
      <c r="C33" s="22"/>
      <c r="D33" s="22"/>
      <c r="E33" s="22"/>
      <c r="F33" s="22"/>
      <c r="G33" s="22"/>
      <c r="H33" s="22"/>
      <c r="I33" s="6"/>
    </row>
    <row r="34" spans="1:9" ht="13.5" thickBot="1">
      <c r="A34" s="38" t="s">
        <v>30</v>
      </c>
      <c r="B34" s="39">
        <f>SUM(B15-B32)</f>
        <v>5396502</v>
      </c>
      <c r="C34" s="39">
        <f>C15-C32</f>
        <v>5396502</v>
      </c>
      <c r="D34" s="39">
        <f>SUM(D15-D32)</f>
        <v>9821739.3999999985</v>
      </c>
      <c r="E34" s="39">
        <f>SUM(E15-E32)</f>
        <v>-12397098.01</v>
      </c>
      <c r="F34" s="39">
        <f>SUM(F15-F32)</f>
        <v>10441447.559999999</v>
      </c>
      <c r="G34" s="39">
        <f>SUM(G15-G32)</f>
        <v>7866088.9499999955</v>
      </c>
      <c r="H34" s="39">
        <f>SUM(H15-H32)</f>
        <v>5964145.8700000197</v>
      </c>
      <c r="I34" s="37">
        <f>H34/C34</f>
        <v>1.1051873732280688</v>
      </c>
    </row>
    <row r="35" spans="1:9" ht="13.5" thickTop="1">
      <c r="A35" s="190"/>
      <c r="B35" s="190"/>
      <c r="C35" s="190"/>
      <c r="D35" s="190"/>
      <c r="E35" s="1"/>
      <c r="F35" s="1"/>
      <c r="G35" s="1"/>
      <c r="H35" s="1"/>
      <c r="I35" s="1"/>
    </row>
    <row r="36" spans="1:9">
      <c r="A36" s="40"/>
      <c r="B36" s="40"/>
      <c r="C36" s="40"/>
      <c r="D36" s="40"/>
      <c r="E36" s="1"/>
      <c r="F36" s="1"/>
      <c r="G36" s="1"/>
      <c r="H36" s="1"/>
      <c r="I36" s="1"/>
    </row>
    <row r="37" spans="1:9">
      <c r="A37" s="40"/>
      <c r="B37" s="40"/>
      <c r="C37" s="40"/>
      <c r="D37" s="40"/>
      <c r="E37" s="1"/>
      <c r="F37" s="1"/>
      <c r="G37" s="1"/>
      <c r="H37" s="1"/>
      <c r="I37" s="1"/>
    </row>
    <row r="38" spans="1:9">
      <c r="A38" s="40"/>
      <c r="B38" s="40"/>
      <c r="C38" s="40"/>
      <c r="D38" s="40"/>
      <c r="E38" s="1"/>
      <c r="F38" s="1"/>
      <c r="G38" s="1"/>
      <c r="H38" s="1"/>
      <c r="I38" s="1"/>
    </row>
    <row r="39" spans="1:9">
      <c r="A39" s="40"/>
      <c r="B39" s="40"/>
      <c r="C39" s="40"/>
      <c r="D39" s="40"/>
      <c r="E39" s="1"/>
      <c r="F39" s="1"/>
      <c r="G39" s="1"/>
      <c r="H39" s="1"/>
      <c r="I39" s="1"/>
    </row>
    <row r="40" spans="1:9">
      <c r="A40" s="188" t="s">
        <v>31</v>
      </c>
      <c r="B40" s="184"/>
      <c r="C40" s="189"/>
      <c r="D40" s="189"/>
      <c r="E40" s="189"/>
      <c r="F40" s="189"/>
      <c r="G40" s="189"/>
      <c r="H40" s="189"/>
      <c r="I40" s="189"/>
    </row>
    <row r="41" spans="1:9">
      <c r="A41" s="184" t="s">
        <v>32</v>
      </c>
      <c r="B41" s="184"/>
      <c r="C41" s="189"/>
      <c r="D41" s="189"/>
      <c r="E41" s="189"/>
      <c r="F41" s="189"/>
      <c r="G41" s="189"/>
      <c r="H41" s="189"/>
      <c r="I41" s="189"/>
    </row>
    <row r="42" spans="1:9">
      <c r="A42" s="40"/>
      <c r="B42" s="40"/>
      <c r="C42" s="40"/>
      <c r="D42" s="40"/>
      <c r="E42" s="1"/>
      <c r="F42" s="1"/>
      <c r="G42" s="1"/>
      <c r="H42" s="1"/>
      <c r="I42" s="1"/>
    </row>
    <row r="43" spans="1:9">
      <c r="A43" s="40"/>
      <c r="B43" s="40"/>
      <c r="C43" s="40"/>
      <c r="D43" s="40"/>
      <c r="E43" s="1"/>
      <c r="F43" s="1"/>
      <c r="G43" s="1"/>
      <c r="H43" s="1"/>
      <c r="I43" s="1"/>
    </row>
    <row r="44" spans="1:9">
      <c r="A44" s="15"/>
      <c r="B44" s="41"/>
      <c r="H44" s="15"/>
      <c r="I44" s="15"/>
    </row>
    <row r="47" spans="1:9">
      <c r="A47" s="188"/>
      <c r="B47" s="184"/>
      <c r="E47" s="188"/>
      <c r="F47" s="184"/>
      <c r="G47" s="184"/>
      <c r="H47" s="184"/>
      <c r="I47" s="184"/>
    </row>
    <row r="48" spans="1:9">
      <c r="A48" s="184"/>
      <c r="B48" s="184"/>
      <c r="E48" s="184"/>
      <c r="F48" s="184"/>
      <c r="G48" s="184"/>
      <c r="H48" s="184"/>
      <c r="I48" s="184"/>
    </row>
  </sheetData>
  <mergeCells count="22">
    <mergeCell ref="A35:D35"/>
    <mergeCell ref="A2:G2"/>
    <mergeCell ref="A3:G3"/>
    <mergeCell ref="A4:G4"/>
    <mergeCell ref="A6:D6"/>
    <mergeCell ref="E6:I6"/>
    <mergeCell ref="A8:A9"/>
    <mergeCell ref="B8:B9"/>
    <mergeCell ref="C8:C9"/>
    <mergeCell ref="D8:H8"/>
    <mergeCell ref="I8:I9"/>
    <mergeCell ref="A18:A19"/>
    <mergeCell ref="B18:B19"/>
    <mergeCell ref="C18:C19"/>
    <mergeCell ref="D18:H18"/>
    <mergeCell ref="I18:I19"/>
    <mergeCell ref="A40:I40"/>
    <mergeCell ref="A41:I41"/>
    <mergeCell ref="A47:B47"/>
    <mergeCell ref="E47:I47"/>
    <mergeCell ref="A48:B48"/>
    <mergeCell ref="E48:I48"/>
  </mergeCells>
  <printOptions horizontalCentered="1"/>
  <pageMargins left="0.47222222222222227" right="0.39374999999999999" top="0.27013888888888887" bottom="0.59027777777777779" header="0.51180555555555562" footer="0.51180555555555562"/>
  <pageSetup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T51"/>
  <sheetViews>
    <sheetView showGridLines="0" tabSelected="1" view="pageBreakPreview" topLeftCell="A4" zoomScaleNormal="75" zoomScaleSheetLayoutView="100" workbookViewId="0">
      <selection activeCell="B1" sqref="A1:P26"/>
    </sheetView>
  </sheetViews>
  <sheetFormatPr baseColWidth="10" defaultRowHeight="12.75"/>
  <cols>
    <col min="1" max="1" width="0.140625" style="48" customWidth="1"/>
    <col min="2" max="2" width="5.5703125" style="48" customWidth="1"/>
    <col min="3" max="3" width="60.28515625" style="156" customWidth="1"/>
    <col min="4" max="4" width="12" style="151" customWidth="1"/>
    <col min="5" max="5" width="12.140625" customWidth="1"/>
    <col min="6" max="6" width="12" style="157" customWidth="1"/>
    <col min="7" max="7" width="10.28515625" customWidth="1"/>
    <col min="8" max="8" width="11" customWidth="1"/>
    <col min="9" max="9" width="11.42578125" customWidth="1"/>
    <col min="10" max="10" width="11.5703125" customWidth="1"/>
    <col min="11" max="11" width="10.7109375" customWidth="1"/>
    <col min="12" max="13" width="11.28515625" customWidth="1"/>
    <col min="14" max="14" width="10.5703125" customWidth="1"/>
    <col min="15" max="15" width="13.5703125" customWidth="1"/>
    <col min="16" max="16" width="12.5703125" customWidth="1"/>
  </cols>
  <sheetData>
    <row r="1" spans="1:20" ht="15.75" customHeight="1">
      <c r="A1" s="237" t="s">
        <v>1</v>
      </c>
      <c r="B1" s="238" t="s">
        <v>1</v>
      </c>
      <c r="C1" s="239"/>
      <c r="D1" s="239"/>
      <c r="E1" s="239"/>
      <c r="F1" s="239"/>
      <c r="G1" s="239"/>
      <c r="H1" s="239"/>
      <c r="I1" s="239"/>
      <c r="J1" s="239"/>
      <c r="K1" s="239"/>
      <c r="L1" s="239"/>
      <c r="M1" s="239"/>
      <c r="N1" s="239"/>
      <c r="O1" s="239"/>
      <c r="P1" s="239"/>
      <c r="Q1" s="15"/>
      <c r="R1" s="15"/>
    </row>
    <row r="2" spans="1:20">
      <c r="A2" s="125"/>
      <c r="B2" s="223"/>
      <c r="C2" s="223"/>
      <c r="D2" s="223"/>
      <c r="E2" s="223"/>
      <c r="F2" s="223"/>
      <c r="G2" s="223"/>
      <c r="H2" s="223"/>
      <c r="I2" s="223"/>
      <c r="J2" s="223"/>
      <c r="K2" s="223"/>
      <c r="L2" s="223"/>
      <c r="M2" s="223"/>
      <c r="N2" s="223"/>
      <c r="O2" s="223"/>
      <c r="P2" s="223"/>
      <c r="Q2" s="15"/>
      <c r="R2" s="15"/>
    </row>
    <row r="3" spans="1:20" ht="15">
      <c r="A3" s="77" t="s">
        <v>56</v>
      </c>
      <c r="B3" s="77"/>
      <c r="C3" s="78"/>
      <c r="D3" s="79"/>
      <c r="E3" s="77"/>
      <c r="F3" s="80"/>
      <c r="G3" s="77"/>
      <c r="H3" s="77"/>
      <c r="I3" s="77"/>
      <c r="J3" s="77"/>
      <c r="K3" s="77"/>
      <c r="L3" s="201" t="s">
        <v>121</v>
      </c>
      <c r="M3" s="201"/>
      <c r="N3" s="201"/>
      <c r="O3" s="201"/>
      <c r="P3" s="81"/>
      <c r="Q3" s="15"/>
      <c r="R3" s="15"/>
    </row>
    <row r="4" spans="1:20" ht="6" customHeight="1" thickBot="1">
      <c r="A4" s="82"/>
      <c r="B4" s="82"/>
      <c r="C4" s="83"/>
      <c r="D4" s="84"/>
      <c r="E4" s="85"/>
      <c r="F4" s="86"/>
      <c r="G4" s="85"/>
      <c r="H4" s="85"/>
      <c r="I4" s="85"/>
      <c r="J4" s="85" t="s">
        <v>56</v>
      </c>
      <c r="K4" s="85"/>
      <c r="L4" s="87"/>
      <c r="M4" s="87"/>
      <c r="N4" s="87"/>
      <c r="O4" s="87"/>
      <c r="P4" s="88"/>
      <c r="Q4" s="15"/>
      <c r="R4" s="15"/>
    </row>
    <row r="5" spans="1:20" s="47" customFormat="1" ht="18" customHeight="1" thickTop="1">
      <c r="A5" s="202" t="s">
        <v>57</v>
      </c>
      <c r="B5" s="202"/>
      <c r="C5" s="202"/>
      <c r="D5" s="89"/>
      <c r="E5" s="90"/>
      <c r="F5" s="91"/>
      <c r="G5" s="90"/>
      <c r="H5" s="90"/>
      <c r="I5" s="90"/>
      <c r="J5" s="90"/>
      <c r="K5" s="90"/>
      <c r="L5" s="90"/>
      <c r="M5" s="90"/>
      <c r="N5" s="90"/>
      <c r="O5" s="90"/>
      <c r="P5" s="92"/>
      <c r="Q5" s="93"/>
      <c r="R5" s="93"/>
    </row>
    <row r="6" spans="1:20" ht="15" customHeight="1" thickBot="1">
      <c r="A6" s="203" t="s">
        <v>58</v>
      </c>
      <c r="B6" s="204" t="s">
        <v>59</v>
      </c>
      <c r="C6" s="207" t="s">
        <v>60</v>
      </c>
      <c r="D6" s="94" t="s">
        <v>61</v>
      </c>
      <c r="E6" s="208" t="s">
        <v>62</v>
      </c>
      <c r="F6" s="208"/>
      <c r="G6" s="208"/>
      <c r="H6" s="208"/>
      <c r="I6" s="208"/>
      <c r="J6" s="208"/>
      <c r="K6" s="208"/>
      <c r="L6" s="208"/>
      <c r="M6" s="208"/>
      <c r="N6" s="208"/>
      <c r="O6" s="208"/>
      <c r="P6" s="209" t="s">
        <v>63</v>
      </c>
      <c r="Q6" s="15"/>
      <c r="R6" s="15"/>
    </row>
    <row r="7" spans="1:20" ht="12.75" hidden="1" customHeight="1">
      <c r="A7" s="203"/>
      <c r="B7" s="205"/>
      <c r="C7" s="207"/>
      <c r="D7" s="95"/>
      <c r="E7" s="96"/>
      <c r="F7" s="97"/>
      <c r="G7" s="98"/>
      <c r="H7" s="98"/>
      <c r="I7" s="98"/>
      <c r="J7" s="99"/>
      <c r="K7" s="96"/>
      <c r="L7" s="98"/>
      <c r="M7" s="98"/>
      <c r="N7" s="98"/>
      <c r="O7" s="98"/>
      <c r="P7" s="209"/>
      <c r="Q7" s="15"/>
      <c r="R7" s="15"/>
    </row>
    <row r="8" spans="1:20" ht="12.75" hidden="1" customHeight="1">
      <c r="A8" s="203"/>
      <c r="B8" s="205"/>
      <c r="C8" s="207"/>
      <c r="D8" s="95"/>
      <c r="E8" s="96"/>
      <c r="F8" s="97"/>
      <c r="G8" s="98"/>
      <c r="H8" s="98"/>
      <c r="I8" s="98"/>
      <c r="J8" s="99"/>
      <c r="K8" s="96"/>
      <c r="L8" s="98"/>
      <c r="M8" s="98"/>
      <c r="N8" s="98"/>
      <c r="O8" s="98"/>
      <c r="P8" s="209"/>
      <c r="Q8" s="15"/>
      <c r="R8" s="15"/>
    </row>
    <row r="9" spans="1:20" ht="12.75" customHeight="1" thickTop="1" thickBot="1">
      <c r="A9" s="203"/>
      <c r="B9" s="205"/>
      <c r="C9" s="207"/>
      <c r="D9" s="95" t="s">
        <v>64</v>
      </c>
      <c r="E9" s="197" t="s">
        <v>65</v>
      </c>
      <c r="F9" s="197" t="s">
        <v>66</v>
      </c>
      <c r="G9" s="198" t="s">
        <v>67</v>
      </c>
      <c r="H9" s="198"/>
      <c r="I9" s="198"/>
      <c r="J9" s="198"/>
      <c r="K9" s="199" t="s">
        <v>68</v>
      </c>
      <c r="L9" s="199"/>
      <c r="M9" s="199"/>
      <c r="N9" s="199"/>
      <c r="O9" s="199"/>
      <c r="P9" s="209"/>
      <c r="Q9" s="15"/>
      <c r="R9" s="15"/>
    </row>
    <row r="10" spans="1:20" ht="12" customHeight="1" thickTop="1" thickBot="1">
      <c r="A10" s="203"/>
      <c r="B10" s="206"/>
      <c r="C10" s="207"/>
      <c r="D10" s="100" t="s">
        <v>69</v>
      </c>
      <c r="E10" s="197"/>
      <c r="F10" s="197"/>
      <c r="G10" s="101" t="s">
        <v>70</v>
      </c>
      <c r="H10" s="102" t="s">
        <v>71</v>
      </c>
      <c r="I10" s="102" t="s">
        <v>72</v>
      </c>
      <c r="J10" s="102" t="s">
        <v>73</v>
      </c>
      <c r="K10" s="103" t="s">
        <v>70</v>
      </c>
      <c r="L10" s="104" t="s">
        <v>71</v>
      </c>
      <c r="M10" s="105" t="s">
        <v>74</v>
      </c>
      <c r="N10" s="105" t="s">
        <v>73</v>
      </c>
      <c r="O10" s="105" t="s">
        <v>12</v>
      </c>
      <c r="P10" s="209"/>
      <c r="Q10" s="15"/>
      <c r="R10" s="15"/>
    </row>
    <row r="11" spans="1:20" ht="30.75" customHeight="1" thickTop="1">
      <c r="A11" s="106" t="s">
        <v>45</v>
      </c>
      <c r="B11" s="107" t="s">
        <v>45</v>
      </c>
      <c r="C11" s="108" t="s">
        <v>75</v>
      </c>
      <c r="D11" s="109" t="s">
        <v>76</v>
      </c>
      <c r="E11" s="109">
        <v>4</v>
      </c>
      <c r="F11" s="109">
        <v>4</v>
      </c>
      <c r="G11" s="110">
        <v>1</v>
      </c>
      <c r="H11" s="111">
        <v>1</v>
      </c>
      <c r="I11" s="111">
        <v>1</v>
      </c>
      <c r="J11" s="111">
        <v>1</v>
      </c>
      <c r="K11" s="112">
        <v>1</v>
      </c>
      <c r="L11" s="111">
        <v>1</v>
      </c>
      <c r="M11" s="113">
        <v>1</v>
      </c>
      <c r="N11" s="114"/>
      <c r="O11" s="114">
        <f t="shared" ref="O11:O22" si="0">N11+M11+L11+K11</f>
        <v>3</v>
      </c>
      <c r="P11" s="115">
        <f t="shared" ref="P11:P18" si="1">O11/F11</f>
        <v>0.75</v>
      </c>
      <c r="Q11" s="15"/>
      <c r="R11" s="15"/>
    </row>
    <row r="12" spans="1:20" s="125" customFormat="1" ht="50.25" customHeight="1">
      <c r="A12" s="116" t="s">
        <v>77</v>
      </c>
      <c r="B12" s="117" t="s">
        <v>77</v>
      </c>
      <c r="C12" s="118" t="s">
        <v>78</v>
      </c>
      <c r="D12" s="119" t="s">
        <v>79</v>
      </c>
      <c r="E12" s="120">
        <v>2996</v>
      </c>
      <c r="F12" s="120">
        <v>2996</v>
      </c>
      <c r="G12" s="121">
        <v>734</v>
      </c>
      <c r="H12" s="121">
        <v>754</v>
      </c>
      <c r="I12" s="121">
        <v>754</v>
      </c>
      <c r="J12" s="121">
        <v>754</v>
      </c>
      <c r="K12" s="122">
        <v>734</v>
      </c>
      <c r="L12" s="123" t="s">
        <v>80</v>
      </c>
      <c r="M12" s="123" t="s">
        <v>118</v>
      </c>
      <c r="N12" s="124"/>
      <c r="O12" s="121">
        <f t="shared" si="0"/>
        <v>2880</v>
      </c>
      <c r="P12" s="115">
        <f t="shared" si="1"/>
        <v>0.96128170894526033</v>
      </c>
    </row>
    <row r="13" spans="1:20" s="125" customFormat="1" ht="54" customHeight="1">
      <c r="A13" s="116" t="s">
        <v>46</v>
      </c>
      <c r="B13" s="117" t="s">
        <v>46</v>
      </c>
      <c r="C13" s="126" t="s">
        <v>81</v>
      </c>
      <c r="D13" s="119" t="s">
        <v>82</v>
      </c>
      <c r="E13" s="120">
        <v>1028</v>
      </c>
      <c r="F13" s="120">
        <v>1028</v>
      </c>
      <c r="G13" s="121">
        <v>309</v>
      </c>
      <c r="H13" s="121">
        <v>240</v>
      </c>
      <c r="I13" s="121">
        <v>240</v>
      </c>
      <c r="J13" s="121">
        <v>239</v>
      </c>
      <c r="K13" s="122">
        <v>309</v>
      </c>
      <c r="L13" s="123" t="s">
        <v>83</v>
      </c>
      <c r="M13" s="123" t="s">
        <v>119</v>
      </c>
      <c r="N13" s="124"/>
      <c r="O13" s="121">
        <f t="shared" si="0"/>
        <v>923</v>
      </c>
      <c r="P13" s="115">
        <f t="shared" si="1"/>
        <v>0.89785992217898836</v>
      </c>
    </row>
    <row r="14" spans="1:20" s="125" customFormat="1" ht="33" customHeight="1">
      <c r="A14" s="116" t="s">
        <v>47</v>
      </c>
      <c r="B14" s="117" t="s">
        <v>47</v>
      </c>
      <c r="C14" s="126" t="s">
        <v>84</v>
      </c>
      <c r="D14" s="119" t="s">
        <v>82</v>
      </c>
      <c r="E14" s="120">
        <v>748</v>
      </c>
      <c r="F14" s="120">
        <v>748</v>
      </c>
      <c r="G14" s="121">
        <v>187</v>
      </c>
      <c r="H14" s="121">
        <v>187</v>
      </c>
      <c r="I14" s="121">
        <v>187</v>
      </c>
      <c r="J14" s="121">
        <v>187</v>
      </c>
      <c r="K14" s="122">
        <v>190</v>
      </c>
      <c r="L14" s="123" t="s">
        <v>85</v>
      </c>
      <c r="M14" s="123" t="s">
        <v>120</v>
      </c>
      <c r="N14" s="124"/>
      <c r="O14" s="127">
        <f t="shared" si="0"/>
        <v>548</v>
      </c>
      <c r="P14" s="115">
        <f t="shared" si="1"/>
        <v>0.73262032085561501</v>
      </c>
    </row>
    <row r="15" spans="1:20" s="125" customFormat="1" ht="57.75" customHeight="1">
      <c r="A15" s="116" t="s">
        <v>48</v>
      </c>
      <c r="B15" s="117" t="s">
        <v>48</v>
      </c>
      <c r="C15" s="126" t="s">
        <v>86</v>
      </c>
      <c r="D15" s="119" t="s">
        <v>87</v>
      </c>
      <c r="E15" s="128" t="s">
        <v>88</v>
      </c>
      <c r="F15" s="128" t="s">
        <v>125</v>
      </c>
      <c r="G15" s="123" t="s">
        <v>89</v>
      </c>
      <c r="H15" s="123" t="s">
        <v>89</v>
      </c>
      <c r="I15" s="123" t="s">
        <v>89</v>
      </c>
      <c r="J15" s="123" t="s">
        <v>90</v>
      </c>
      <c r="K15" s="122">
        <v>1109</v>
      </c>
      <c r="L15" s="123" t="s">
        <v>91</v>
      </c>
      <c r="M15" s="124">
        <v>961</v>
      </c>
      <c r="N15" s="124"/>
      <c r="O15" s="121">
        <f t="shared" si="0"/>
        <v>3045</v>
      </c>
      <c r="P15" s="115">
        <f t="shared" si="1"/>
        <v>0.76124999999999998</v>
      </c>
      <c r="T15" s="129"/>
    </row>
    <row r="16" spans="1:20" s="125" customFormat="1" ht="63.75" customHeight="1">
      <c r="A16" s="116" t="s">
        <v>50</v>
      </c>
      <c r="B16" s="117" t="s">
        <v>50</v>
      </c>
      <c r="C16" s="126" t="s">
        <v>92</v>
      </c>
      <c r="D16" s="119" t="s">
        <v>79</v>
      </c>
      <c r="E16" s="120">
        <v>12</v>
      </c>
      <c r="F16" s="120">
        <v>12</v>
      </c>
      <c r="G16" s="130">
        <v>3</v>
      </c>
      <c r="H16" s="130">
        <v>3</v>
      </c>
      <c r="I16" s="130">
        <v>3</v>
      </c>
      <c r="J16" s="130">
        <v>3</v>
      </c>
      <c r="K16" s="122">
        <v>3</v>
      </c>
      <c r="L16" s="123" t="s">
        <v>93</v>
      </c>
      <c r="M16" s="130">
        <v>3</v>
      </c>
      <c r="N16" s="124"/>
      <c r="O16" s="121">
        <f t="shared" si="0"/>
        <v>9</v>
      </c>
      <c r="P16" s="115">
        <f t="shared" si="1"/>
        <v>0.75</v>
      </c>
    </row>
    <row r="17" spans="1:16" s="125" customFormat="1" ht="59.25" customHeight="1">
      <c r="A17" s="116" t="s">
        <v>52</v>
      </c>
      <c r="B17" s="117" t="s">
        <v>52</v>
      </c>
      <c r="C17" s="126" t="s">
        <v>94</v>
      </c>
      <c r="D17" s="119" t="s">
        <v>95</v>
      </c>
      <c r="E17" s="120">
        <v>144</v>
      </c>
      <c r="F17" s="120">
        <v>144</v>
      </c>
      <c r="G17" s="130">
        <v>36</v>
      </c>
      <c r="H17" s="130">
        <v>36</v>
      </c>
      <c r="I17" s="130">
        <v>36</v>
      </c>
      <c r="J17" s="130">
        <v>36</v>
      </c>
      <c r="K17" s="122">
        <v>36</v>
      </c>
      <c r="L17" s="123" t="s">
        <v>96</v>
      </c>
      <c r="M17" s="130">
        <v>36</v>
      </c>
      <c r="N17" s="124"/>
      <c r="O17" s="121">
        <f t="shared" si="0"/>
        <v>108</v>
      </c>
      <c r="P17" s="115">
        <f t="shared" si="1"/>
        <v>0.75</v>
      </c>
    </row>
    <row r="18" spans="1:16" s="125" customFormat="1" ht="56.25" customHeight="1">
      <c r="A18" s="116" t="s">
        <v>53</v>
      </c>
      <c r="B18" s="117" t="s">
        <v>53</v>
      </c>
      <c r="C18" s="126" t="s">
        <v>97</v>
      </c>
      <c r="D18" s="119" t="s">
        <v>79</v>
      </c>
      <c r="E18" s="120">
        <v>4</v>
      </c>
      <c r="F18" s="120">
        <v>4</v>
      </c>
      <c r="G18" s="130">
        <v>1</v>
      </c>
      <c r="H18" s="130">
        <v>1</v>
      </c>
      <c r="I18" s="130">
        <v>1</v>
      </c>
      <c r="J18" s="130">
        <v>1</v>
      </c>
      <c r="K18" s="122">
        <v>1</v>
      </c>
      <c r="L18" s="123" t="s">
        <v>98</v>
      </c>
      <c r="M18" s="130">
        <v>1</v>
      </c>
      <c r="N18" s="124"/>
      <c r="O18" s="121">
        <f t="shared" si="0"/>
        <v>3</v>
      </c>
      <c r="P18" s="115">
        <f t="shared" si="1"/>
        <v>0.75</v>
      </c>
    </row>
    <row r="19" spans="1:16" s="125" customFormat="1" ht="24.75" customHeight="1">
      <c r="A19" s="116" t="s">
        <v>54</v>
      </c>
      <c r="B19" s="117" t="s">
        <v>54</v>
      </c>
      <c r="C19" s="118" t="s">
        <v>99</v>
      </c>
      <c r="D19" s="119" t="s">
        <v>100</v>
      </c>
      <c r="E19" s="120">
        <v>36014399</v>
      </c>
      <c r="F19" s="120">
        <v>36014339</v>
      </c>
      <c r="G19" s="121">
        <v>9540988</v>
      </c>
      <c r="H19" s="121">
        <v>9990381</v>
      </c>
      <c r="I19" s="121">
        <v>4726463</v>
      </c>
      <c r="J19" s="121">
        <v>14285030</v>
      </c>
      <c r="K19" s="131">
        <v>4626422</v>
      </c>
      <c r="L19" s="132">
        <v>12587683</v>
      </c>
      <c r="M19" s="132">
        <v>17298243</v>
      </c>
      <c r="N19" s="132"/>
      <c r="O19" s="133">
        <f t="shared" si="0"/>
        <v>34512348</v>
      </c>
      <c r="P19" s="115">
        <f>O19/F19</f>
        <v>0.95829463925465908</v>
      </c>
    </row>
    <row r="20" spans="1:16" ht="34.5" customHeight="1">
      <c r="A20" s="116" t="s">
        <v>55</v>
      </c>
      <c r="B20" s="117" t="s">
        <v>55</v>
      </c>
      <c r="C20" s="108" t="s">
        <v>101</v>
      </c>
      <c r="D20" s="119" t="s">
        <v>100</v>
      </c>
      <c r="E20" s="127">
        <v>41804302</v>
      </c>
      <c r="F20" s="120">
        <v>41804302</v>
      </c>
      <c r="G20" s="121">
        <v>10451076</v>
      </c>
      <c r="H20" s="121">
        <v>10451076</v>
      </c>
      <c r="I20" s="121">
        <v>10451076</v>
      </c>
      <c r="J20" s="121">
        <v>10451076</v>
      </c>
      <c r="K20" s="131">
        <v>10881950</v>
      </c>
      <c r="L20" s="132">
        <v>10020202</v>
      </c>
      <c r="M20" s="132">
        <v>21399822</v>
      </c>
      <c r="N20" s="134"/>
      <c r="O20" s="132">
        <f t="shared" si="0"/>
        <v>42301974</v>
      </c>
      <c r="P20" s="115">
        <f t="shared" ref="P20:P22" si="2">O20/F20</f>
        <v>1.0119048034817086</v>
      </c>
    </row>
    <row r="21" spans="1:16" s="125" customFormat="1" ht="47.25" customHeight="1">
      <c r="A21" s="116" t="s">
        <v>102</v>
      </c>
      <c r="B21" s="117" t="s">
        <v>102</v>
      </c>
      <c r="C21" s="135" t="s">
        <v>103</v>
      </c>
      <c r="D21" s="119" t="s">
        <v>104</v>
      </c>
      <c r="E21" s="120">
        <v>311</v>
      </c>
      <c r="F21" s="120">
        <v>311</v>
      </c>
      <c r="G21" s="121">
        <v>78</v>
      </c>
      <c r="H21" s="121">
        <v>77</v>
      </c>
      <c r="I21" s="121">
        <v>78</v>
      </c>
      <c r="J21" s="121">
        <v>78</v>
      </c>
      <c r="K21" s="136">
        <v>41</v>
      </c>
      <c r="L21" s="123" t="s">
        <v>105</v>
      </c>
      <c r="M21" s="123" t="s">
        <v>117</v>
      </c>
      <c r="N21" s="137"/>
      <c r="O21" s="121">
        <f t="shared" si="0"/>
        <v>144</v>
      </c>
      <c r="P21" s="115">
        <f t="shared" si="2"/>
        <v>0.46302250803858519</v>
      </c>
    </row>
    <row r="22" spans="1:16" s="125" customFormat="1" ht="53.25" customHeight="1" thickBot="1">
      <c r="A22" s="116" t="s">
        <v>106</v>
      </c>
      <c r="B22" s="117" t="s">
        <v>106</v>
      </c>
      <c r="C22" s="118" t="s">
        <v>107</v>
      </c>
      <c r="D22" s="119" t="s">
        <v>76</v>
      </c>
      <c r="E22" s="120">
        <v>12</v>
      </c>
      <c r="F22" s="120">
        <v>12</v>
      </c>
      <c r="G22" s="121">
        <v>3</v>
      </c>
      <c r="H22" s="121">
        <v>3</v>
      </c>
      <c r="I22" s="121">
        <v>3</v>
      </c>
      <c r="J22" s="121">
        <v>3</v>
      </c>
      <c r="K22" s="136">
        <v>3</v>
      </c>
      <c r="L22" s="123" t="s">
        <v>93</v>
      </c>
      <c r="M22" s="121">
        <v>3</v>
      </c>
      <c r="N22" s="138"/>
      <c r="O22" s="138">
        <f t="shared" si="0"/>
        <v>9</v>
      </c>
      <c r="P22" s="115">
        <f t="shared" si="2"/>
        <v>0.75</v>
      </c>
    </row>
    <row r="23" spans="1:16" s="125" customFormat="1" ht="14.25" customHeight="1" thickTop="1">
      <c r="A23" s="180"/>
      <c r="B23" s="180"/>
      <c r="C23" s="180"/>
      <c r="D23" s="180"/>
      <c r="E23" s="180"/>
      <c r="F23" s="180"/>
      <c r="G23" s="139"/>
      <c r="H23" s="139"/>
      <c r="I23" s="139"/>
      <c r="J23" s="139"/>
      <c r="K23" s="139"/>
      <c r="L23" s="139"/>
      <c r="M23" s="139"/>
      <c r="N23" s="139"/>
      <c r="O23" s="140"/>
      <c r="P23" s="141"/>
    </row>
    <row r="24" spans="1:16" s="125" customFormat="1" ht="14.25" customHeight="1">
      <c r="A24" s="142" t="s">
        <v>108</v>
      </c>
      <c r="B24" s="142"/>
      <c r="C24" s="200"/>
      <c r="D24" s="196"/>
      <c r="E24" s="196"/>
      <c r="F24" s="196"/>
      <c r="G24" s="196"/>
      <c r="H24" s="196"/>
      <c r="I24" s="196"/>
      <c r="J24" s="196"/>
      <c r="K24" s="196"/>
      <c r="L24" s="196"/>
      <c r="M24" s="196"/>
      <c r="N24" s="196"/>
      <c r="O24" s="196"/>
      <c r="P24" s="196"/>
    </row>
    <row r="25" spans="1:16" s="125" customFormat="1" ht="16.5" customHeight="1">
      <c r="A25" s="117"/>
      <c r="B25" s="117"/>
      <c r="C25" s="200"/>
      <c r="D25" s="196"/>
      <c r="E25" s="196"/>
      <c r="F25" s="196"/>
      <c r="G25" s="196"/>
      <c r="H25" s="196"/>
      <c r="I25" s="196"/>
      <c r="J25" s="196"/>
      <c r="K25" s="196"/>
      <c r="L25" s="196"/>
      <c r="M25" s="196"/>
      <c r="N25" s="196"/>
      <c r="O25" s="143"/>
      <c r="P25" s="144"/>
    </row>
    <row r="26" spans="1:16" ht="18.75" customHeight="1">
      <c r="A26" s="15"/>
      <c r="B26" s="15"/>
      <c r="C26" s="196"/>
      <c r="D26" s="196"/>
      <c r="E26" s="196"/>
      <c r="F26" s="196"/>
      <c r="G26" s="196"/>
      <c r="H26" s="196"/>
      <c r="I26" s="196"/>
      <c r="J26" s="196"/>
      <c r="K26" s="196"/>
      <c r="L26" s="196"/>
    </row>
    <row r="27" spans="1:16" ht="18.75" customHeight="1">
      <c r="A27" s="15"/>
      <c r="B27" s="15"/>
      <c r="C27"/>
      <c r="D27"/>
      <c r="F27"/>
      <c r="H27" s="76"/>
      <c r="I27" s="76"/>
    </row>
    <row r="28" spans="1:16" ht="12.75" customHeight="1">
      <c r="A28" s="15"/>
      <c r="B28" s="15"/>
      <c r="C28"/>
      <c r="D28"/>
      <c r="F28"/>
      <c r="H28" s="76"/>
      <c r="I28" s="76"/>
    </row>
    <row r="29" spans="1:16" s="125" customFormat="1" ht="16.5" customHeight="1">
      <c r="A29" s="117"/>
      <c r="B29" s="117"/>
      <c r="C29" s="145"/>
      <c r="D29" s="146"/>
      <c r="E29" s="147"/>
      <c r="F29" s="148"/>
      <c r="G29" s="148"/>
      <c r="H29" s="148"/>
      <c r="I29" s="148"/>
      <c r="J29" s="148"/>
      <c r="K29" s="148"/>
      <c r="L29" s="148"/>
      <c r="M29" s="148"/>
      <c r="N29" s="148"/>
      <c r="O29" s="143"/>
      <c r="P29" s="144"/>
    </row>
    <row r="30" spans="1:16" s="125" customFormat="1" ht="12" customHeight="1">
      <c r="A30" s="117"/>
      <c r="B30" s="117"/>
      <c r="C30" s="145"/>
      <c r="D30" s="146"/>
      <c r="E30" s="147"/>
      <c r="F30" s="148"/>
      <c r="G30" s="148"/>
      <c r="H30" s="148"/>
      <c r="I30" s="148"/>
      <c r="J30" s="148"/>
      <c r="K30" s="148"/>
      <c r="L30" s="148"/>
      <c r="M30" s="148"/>
      <c r="N30" s="148"/>
      <c r="O30" s="143"/>
      <c r="P30" s="144"/>
    </row>
    <row r="32" spans="1:16" s="125" customFormat="1" ht="10.5" customHeight="1">
      <c r="A32" s="117"/>
      <c r="B32" s="117"/>
      <c r="C32" s="145"/>
      <c r="D32" s="146"/>
      <c r="E32" s="147"/>
      <c r="F32" s="149"/>
      <c r="G32" s="149"/>
      <c r="H32" s="149"/>
      <c r="I32" s="149"/>
      <c r="J32" s="149"/>
      <c r="K32" s="149"/>
      <c r="L32" s="149"/>
      <c r="M32" s="149"/>
      <c r="N32" s="149"/>
      <c r="O32" s="149"/>
      <c r="P32" s="144"/>
    </row>
    <row r="33" spans="3:16" customFormat="1">
      <c r="C33" s="150"/>
      <c r="D33" s="151"/>
      <c r="F33" s="152"/>
    </row>
    <row r="34" spans="3:16" customFormat="1">
      <c r="C34" s="150"/>
      <c r="D34" s="151"/>
      <c r="F34" s="152"/>
    </row>
    <row r="35" spans="3:16" customFormat="1">
      <c r="C35" s="150"/>
      <c r="D35" s="151"/>
      <c r="F35" s="152"/>
      <c r="G35" s="153"/>
      <c r="H35" s="153"/>
      <c r="I35" s="153"/>
      <c r="J35" s="153"/>
      <c r="L35" s="153"/>
    </row>
    <row r="36" spans="3:16" customFormat="1">
      <c r="C36" s="153"/>
      <c r="D36" s="151"/>
      <c r="F36" s="152"/>
      <c r="G36" s="153"/>
      <c r="H36" s="153"/>
      <c r="I36" s="153"/>
      <c r="J36" s="153"/>
      <c r="L36" s="153"/>
    </row>
    <row r="37" spans="3:16" customFormat="1">
      <c r="C37" s="150"/>
      <c r="D37" s="150"/>
      <c r="F37" s="152"/>
      <c r="G37" s="153"/>
      <c r="H37" s="153"/>
      <c r="I37" s="153"/>
      <c r="J37" s="153"/>
      <c r="L37" s="154"/>
      <c r="M37" s="154"/>
      <c r="P37" s="154"/>
    </row>
    <row r="38" spans="3:16" customFormat="1">
      <c r="C38" s="150"/>
      <c r="D38" s="150"/>
      <c r="F38" s="152"/>
      <c r="G38" s="153"/>
      <c r="H38" s="153"/>
      <c r="I38" s="153"/>
      <c r="J38" s="153"/>
      <c r="K38" s="154"/>
    </row>
    <row r="39" spans="3:16" customFormat="1">
      <c r="C39" s="150"/>
      <c r="D39" s="150"/>
      <c r="F39" s="152"/>
      <c r="G39" s="154"/>
    </row>
    <row r="40" spans="3:16" customFormat="1">
      <c r="C40" s="153"/>
      <c r="D40" s="150"/>
      <c r="F40" s="152"/>
    </row>
    <row r="41" spans="3:16" customFormat="1">
      <c r="C41" s="150"/>
      <c r="D41" s="150"/>
      <c r="F41" s="152"/>
    </row>
    <row r="42" spans="3:16" customFormat="1">
      <c r="C42" s="150"/>
      <c r="D42" s="150"/>
      <c r="F42" s="152"/>
    </row>
    <row r="43" spans="3:16" customFormat="1">
      <c r="C43" s="150"/>
      <c r="D43" s="150"/>
      <c r="F43" s="152"/>
    </row>
    <row r="44" spans="3:16" customFormat="1">
      <c r="C44" s="153"/>
      <c r="D44" s="150"/>
      <c r="F44" s="152"/>
    </row>
    <row r="45" spans="3:16" customFormat="1">
      <c r="C45" s="150"/>
      <c r="D45" s="150"/>
      <c r="F45" s="152"/>
    </row>
    <row r="46" spans="3:16" customFormat="1">
      <c r="C46" s="150"/>
      <c r="D46" s="150"/>
      <c r="F46" s="152"/>
    </row>
    <row r="47" spans="3:16" customFormat="1">
      <c r="C47" s="150"/>
      <c r="D47" s="155"/>
      <c r="F47" s="152"/>
    </row>
    <row r="48" spans="3:16" customFormat="1">
      <c r="C48" s="153"/>
      <c r="D48" s="155"/>
      <c r="F48" s="152"/>
    </row>
    <row r="49" spans="6:6" customFormat="1">
      <c r="F49" s="152"/>
    </row>
    <row r="50" spans="6:6" customFormat="1">
      <c r="F50" s="152"/>
    </row>
    <row r="51" spans="6:6" customFormat="1">
      <c r="F51" s="152"/>
    </row>
  </sheetData>
  <mergeCells count="17">
    <mergeCell ref="L3:O3"/>
    <mergeCell ref="A5:C5"/>
    <mergeCell ref="A6:A10"/>
    <mergeCell ref="B6:B10"/>
    <mergeCell ref="C6:C10"/>
    <mergeCell ref="E6:O6"/>
    <mergeCell ref="P6:P10"/>
    <mergeCell ref="E9:E10"/>
    <mergeCell ref="B1:P1"/>
    <mergeCell ref="B2:P2"/>
    <mergeCell ref="C26:L26"/>
    <mergeCell ref="F9:F10"/>
    <mergeCell ref="G9:J9"/>
    <mergeCell ref="K9:O9"/>
    <mergeCell ref="A23:F23"/>
    <mergeCell ref="C24:P24"/>
    <mergeCell ref="C25:N25"/>
  </mergeCells>
  <printOptions horizontalCentered="1"/>
  <pageMargins left="0.3" right="0.5" top="0.39370078740157483" bottom="0.35433070866141736" header="0.51181102362204722" footer="0"/>
  <pageSetup scale="60" firstPageNumber="0" orientation="landscape" horizontalDpi="300" verticalDpi="300" r:id="rId1"/>
  <headerFooter alignWithMargins="0">
    <oddFooter>&amp;R&amp;12&amp;P de &amp;N</oddFooter>
  </headerFooter>
  <drawing r:id="rId2"/>
</worksheet>
</file>

<file path=xl/worksheets/sheet4.xml><?xml version="1.0" encoding="utf-8"?>
<worksheet xmlns="http://schemas.openxmlformats.org/spreadsheetml/2006/main" xmlns:r="http://schemas.openxmlformats.org/officeDocument/2006/relationships">
  <dimension ref="A1:O27"/>
  <sheetViews>
    <sheetView zoomScaleNormal="100" zoomScaleSheetLayoutView="70" workbookViewId="0">
      <selection activeCell="I8" sqref="I8"/>
    </sheetView>
  </sheetViews>
  <sheetFormatPr baseColWidth="10" defaultRowHeight="12.75"/>
  <cols>
    <col min="1" max="1" width="5" style="158" customWidth="1"/>
    <col min="2" max="2" width="12.140625" style="158" customWidth="1"/>
    <col min="3" max="3" width="11" style="158" customWidth="1"/>
    <col min="4" max="4" width="10.7109375" style="158" customWidth="1"/>
    <col min="5" max="6" width="11.28515625" style="158" customWidth="1"/>
    <col min="7" max="7" width="14.140625" style="158" customWidth="1"/>
    <col min="8" max="8" width="17.28515625" style="158" customWidth="1"/>
    <col min="9" max="9" width="27.5703125" style="158" customWidth="1"/>
    <col min="10" max="16384" width="11.42578125" style="158"/>
  </cols>
  <sheetData>
    <row r="1" spans="1:15">
      <c r="B1" s="159"/>
      <c r="C1" s="159"/>
      <c r="D1" s="159"/>
      <c r="E1" s="159"/>
      <c r="F1" s="159"/>
      <c r="G1" s="160" t="s">
        <v>109</v>
      </c>
      <c r="H1" s="161"/>
      <c r="I1" s="161"/>
      <c r="K1" s="159"/>
    </row>
    <row r="2" spans="1:15" s="162" customFormat="1">
      <c r="A2" s="229" t="s">
        <v>110</v>
      </c>
      <c r="B2" s="230"/>
      <c r="C2" s="230"/>
      <c r="D2" s="230"/>
      <c r="E2" s="230"/>
      <c r="F2" s="230"/>
      <c r="G2" s="230"/>
      <c r="H2" s="48"/>
    </row>
    <row r="3" spans="1:15">
      <c r="B3" s="229" t="s">
        <v>111</v>
      </c>
      <c r="C3" s="231"/>
      <c r="D3" s="231"/>
      <c r="E3" s="231"/>
      <c r="F3" s="231"/>
      <c r="G3" s="231"/>
      <c r="H3" s="162"/>
      <c r="I3" s="162"/>
    </row>
    <row r="4" spans="1:15">
      <c r="B4" s="229"/>
      <c r="C4" s="231"/>
      <c r="D4" s="231"/>
      <c r="E4" s="231"/>
      <c r="F4" s="231"/>
      <c r="G4" s="231"/>
      <c r="H4" s="162"/>
      <c r="I4" s="162"/>
    </row>
    <row r="5" spans="1:15">
      <c r="B5" s="232" t="s">
        <v>122</v>
      </c>
      <c r="C5" s="233"/>
      <c r="D5" s="233"/>
      <c r="E5" s="233"/>
      <c r="F5" s="233"/>
      <c r="G5" s="233"/>
      <c r="H5" s="163"/>
      <c r="I5" s="163"/>
    </row>
    <row r="6" spans="1:15" ht="13.5" thickBot="1">
      <c r="B6" s="164"/>
      <c r="C6" s="164"/>
      <c r="D6" s="164"/>
      <c r="E6" s="164"/>
      <c r="F6" s="164"/>
      <c r="G6" s="164"/>
      <c r="H6" s="159"/>
      <c r="I6" s="159"/>
    </row>
    <row r="7" spans="1:15" ht="23.25" customHeight="1" thickTop="1" thickBot="1">
      <c r="B7" s="234" t="s">
        <v>112</v>
      </c>
      <c r="C7" s="235"/>
      <c r="D7" s="235"/>
      <c r="E7" s="235"/>
      <c r="F7" s="235"/>
      <c r="G7" s="236"/>
      <c r="H7" s="165"/>
      <c r="I7" s="166"/>
    </row>
    <row r="8" spans="1:15" ht="24" customHeight="1" thickTop="1">
      <c r="B8" s="228" t="s">
        <v>123</v>
      </c>
      <c r="C8" s="211"/>
      <c r="D8" s="211"/>
      <c r="E8" s="211"/>
      <c r="F8" s="211"/>
      <c r="G8" s="212"/>
      <c r="H8" s="167"/>
      <c r="I8" s="168"/>
      <c r="O8" s="169"/>
    </row>
    <row r="9" spans="1:15" ht="53.25" customHeight="1" thickBot="1">
      <c r="B9" s="213"/>
      <c r="C9" s="214"/>
      <c r="D9" s="214"/>
      <c r="E9" s="214"/>
      <c r="F9" s="214"/>
      <c r="G9" s="215"/>
      <c r="H9" s="167"/>
      <c r="I9" s="168"/>
      <c r="J9" s="170"/>
    </row>
    <row r="10" spans="1:15" ht="21" customHeight="1" thickTop="1">
      <c r="B10" s="210" t="s">
        <v>124</v>
      </c>
      <c r="C10" s="211"/>
      <c r="D10" s="211"/>
      <c r="E10" s="211"/>
      <c r="F10" s="211"/>
      <c r="G10" s="212"/>
      <c r="H10" s="167"/>
      <c r="I10" s="168"/>
      <c r="J10" s="170"/>
    </row>
    <row r="11" spans="1:15" ht="20.25" customHeight="1" thickBot="1">
      <c r="B11" s="213"/>
      <c r="C11" s="214"/>
      <c r="D11" s="214"/>
      <c r="E11" s="214"/>
      <c r="F11" s="214"/>
      <c r="G11" s="215"/>
      <c r="H11" s="171"/>
      <c r="I11" s="167"/>
    </row>
    <row r="12" spans="1:15" ht="37.5" customHeight="1" thickTop="1" thickBot="1">
      <c r="B12" s="219" t="s">
        <v>126</v>
      </c>
      <c r="C12" s="220"/>
      <c r="D12" s="220"/>
      <c r="E12" s="220"/>
      <c r="F12" s="220"/>
      <c r="G12" s="221"/>
      <c r="H12" s="168"/>
      <c r="I12" s="168"/>
    </row>
    <row r="13" spans="1:15" ht="42.75" customHeight="1" thickTop="1">
      <c r="B13" s="210" t="s">
        <v>127</v>
      </c>
      <c r="C13" s="211"/>
      <c r="D13" s="211"/>
      <c r="E13" s="211"/>
      <c r="F13" s="211"/>
      <c r="G13" s="212"/>
      <c r="H13" s="168"/>
      <c r="I13" s="168"/>
    </row>
    <row r="14" spans="1:15" ht="15.75" customHeight="1">
      <c r="B14" s="216"/>
      <c r="C14" s="217"/>
      <c r="D14" s="217"/>
      <c r="E14" s="217"/>
      <c r="F14" s="217"/>
      <c r="G14" s="218"/>
      <c r="H14" s="172"/>
      <c r="I14" s="172"/>
    </row>
    <row r="15" spans="1:15" ht="18" customHeight="1">
      <c r="B15" s="216"/>
      <c r="C15" s="217"/>
      <c r="D15" s="217"/>
      <c r="E15" s="217"/>
      <c r="F15" s="217"/>
      <c r="G15" s="218"/>
      <c r="H15" s="172"/>
      <c r="I15" s="172"/>
    </row>
    <row r="16" spans="1:15" ht="12.75" customHeight="1" thickBot="1">
      <c r="B16" s="173"/>
      <c r="C16" s="174"/>
      <c r="D16" s="174"/>
      <c r="E16" s="174"/>
      <c r="F16" s="174"/>
      <c r="G16" s="175"/>
      <c r="H16" s="168"/>
      <c r="I16" s="168"/>
    </row>
    <row r="17" spans="1:9" ht="6.75" hidden="1" customHeight="1">
      <c r="H17" s="168"/>
      <c r="I17" s="168"/>
    </row>
    <row r="18" spans="1:9" ht="12.75" hidden="1" customHeight="1">
      <c r="H18" s="168"/>
      <c r="I18" s="168"/>
    </row>
    <row r="19" spans="1:9" ht="54.75" customHeight="1" thickTop="1">
      <c r="H19" s="168"/>
      <c r="I19" s="168"/>
    </row>
    <row r="20" spans="1:9">
      <c r="B20" s="159"/>
      <c r="C20" s="224" t="s">
        <v>128</v>
      </c>
      <c r="D20" s="225"/>
      <c r="E20" s="225"/>
      <c r="F20" s="225"/>
      <c r="G20" s="159"/>
      <c r="H20" s="168"/>
      <c r="I20" s="168"/>
    </row>
    <row r="21" spans="1:9">
      <c r="B21" s="178"/>
      <c r="C21" s="225"/>
      <c r="D21" s="225"/>
      <c r="E21" s="225"/>
      <c r="F21" s="225"/>
      <c r="G21" s="178"/>
    </row>
    <row r="22" spans="1:9">
      <c r="B22" s="178"/>
      <c r="C22" s="226" t="s">
        <v>129</v>
      </c>
      <c r="D22" s="227"/>
      <c r="E22" s="227"/>
      <c r="F22" s="227"/>
      <c r="G22" s="178"/>
    </row>
    <row r="23" spans="1:9">
      <c r="C23" s="227"/>
      <c r="D23" s="227"/>
      <c r="E23" s="227"/>
      <c r="F23" s="227"/>
    </row>
    <row r="24" spans="1:9">
      <c r="H24" s="159"/>
      <c r="I24" s="159"/>
    </row>
    <row r="25" spans="1:9">
      <c r="A25" s="222"/>
      <c r="B25" s="223"/>
      <c r="C25" s="223"/>
      <c r="D25" s="223"/>
      <c r="E25" s="223"/>
      <c r="F25" s="223"/>
      <c r="G25" s="223"/>
    </row>
    <row r="26" spans="1:9" s="169" customFormat="1">
      <c r="A26" s="223"/>
      <c r="B26" s="223"/>
      <c r="C26" s="223"/>
      <c r="D26" s="223"/>
      <c r="E26" s="223"/>
      <c r="F26" s="223"/>
      <c r="G26" s="223"/>
      <c r="H26" s="176"/>
      <c r="I26" s="176"/>
    </row>
    <row r="27" spans="1:9">
      <c r="H27" s="162"/>
      <c r="I27" s="162"/>
    </row>
  </sheetData>
  <mergeCells count="13">
    <mergeCell ref="B8:G9"/>
    <mergeCell ref="A2:G2"/>
    <mergeCell ref="B3:G3"/>
    <mergeCell ref="B4:G4"/>
    <mergeCell ref="B5:G5"/>
    <mergeCell ref="B7:G7"/>
    <mergeCell ref="B10:G11"/>
    <mergeCell ref="B14:G15"/>
    <mergeCell ref="B12:G12"/>
    <mergeCell ref="B13:G13"/>
    <mergeCell ref="A25:G26"/>
    <mergeCell ref="C20:F21"/>
    <mergeCell ref="C22:F23"/>
  </mergeCells>
  <pageMargins left="0.75" right="0.75" top="1" bottom="1" header="0" footer="0"/>
  <pageSetup orientation="portrait" horizontalDpi="400" verticalDpi="400" r:id="rId1"/>
  <headerFooter alignWithMargins="0"/>
  <colBreaks count="2" manualBreakCount="2">
    <brk id="7" max="1048575" man="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EVTOP_02 _(1er..)</vt:lpstr>
      <vt:lpstr>EVTOP_01 _(1er.) </vt:lpstr>
      <vt:lpstr>EVTOP_03 _(1er.)</vt:lpstr>
      <vt:lpstr>EVTOP-04 (1er.)</vt:lpstr>
      <vt:lpstr>'EVTOP_01 _(1er.) '!Área_de_impresión</vt:lpstr>
      <vt:lpstr>'EVTOP_02 _(1er..)'!Área_de_impresión</vt:lpstr>
      <vt:lpstr>'EVTOP_03 _(1er.)'!Área_de_impresión</vt:lpstr>
      <vt:lpstr>'EVTOP-04 (1er.)'!Área_de_impresión</vt:lpstr>
      <vt:lpstr>'EVTOP_03 _(1er.)'!Excel_BuiltIn__FilterDatabase_1</vt:lpstr>
      <vt:lpstr>Excel_BuiltIn__FilterDatabase_1</vt:lpstr>
      <vt:lpstr>'EVTOP_01 _(1er.) '!Títulos_a_imprimir</vt:lpstr>
      <vt:lpstr>'EVTOP_03 _(1er.)'!Títulos_a_imprimir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del Carmen</dc:creator>
  <cp:lastModifiedBy>Luz del Carmen</cp:lastModifiedBy>
  <cp:lastPrinted>2011-10-20T00:31:00Z</cp:lastPrinted>
  <dcterms:created xsi:type="dcterms:W3CDTF">2011-10-11T18:33:03Z</dcterms:created>
  <dcterms:modified xsi:type="dcterms:W3CDTF">2011-10-20T00:33:41Z</dcterms:modified>
</cp:coreProperties>
</file>