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995" windowHeight="8700"/>
  </bookViews>
  <sheets>
    <sheet name="EVTOP-04 (4to.)" sheetId="4" r:id="rId1"/>
    <sheet name="EVTOP_03 _(4to.)" sheetId="3" r:id="rId2"/>
    <sheet name="EVTOP_02 _(4to.)" sheetId="2" r:id="rId3"/>
    <sheet name="EVTOP_01 _(4to.) " sheetId="1" r:id="rId4"/>
  </sheets>
  <externalReferences>
    <externalReference r:id="rId5"/>
    <externalReference r:id="rId6"/>
  </externalReferences>
  <definedNames>
    <definedName name="_xlnm.Print_Area" localSheetId="3">'EVTOP_01 _(4to.) '!$A$1:$I$40</definedName>
    <definedName name="_xlnm.Print_Area" localSheetId="2">'EVTOP_02 _(4to.)'!$A$1:$H$26</definedName>
    <definedName name="_xlnm.Print_Area" localSheetId="0">'EVTOP-04 (4to.)'!$A$1:$G$24</definedName>
    <definedName name="Excel_BuiltIn__FilterDatabase_1" localSheetId="1">'EVTOP_03 _(4to.)'!$F$12:$F$34</definedName>
    <definedName name="Excel_BuiltIn__FilterDatabase_1" localSheetId="0">'[1]EVTOP_03 _(3er.)__ (2)'!$F$12:$F$30</definedName>
    <definedName name="Excel_BuiltIn__FilterDatabase_1">'EVTOP_03 _(4to.)'!$F$12:$F$34</definedName>
    <definedName name="_xlnm.Print_Titles" localSheetId="3">'EVTOP_01 _(4to.) '!$1:$6</definedName>
    <definedName name="_xlnm.Print_Titles" localSheetId="1">'EVTOP_03 _(4to.)'!$3:$10</definedName>
  </definedNames>
  <calcPr calcId="125725"/>
</workbook>
</file>

<file path=xl/calcChain.xml><?xml version="1.0" encoding="utf-8"?>
<calcChain xmlns="http://schemas.openxmlformats.org/spreadsheetml/2006/main">
  <c r="G21" i="2"/>
  <c r="G22" i="1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7"/>
  <c r="H27" s="1"/>
  <c r="I27" s="1"/>
  <c r="G28"/>
  <c r="H28" s="1"/>
  <c r="I28" s="1"/>
  <c r="G29"/>
  <c r="H29" s="1"/>
  <c r="I29" s="1"/>
  <c r="G21"/>
  <c r="H21" s="1"/>
  <c r="G11"/>
  <c r="H11" s="1"/>
  <c r="I11" s="1"/>
  <c r="G12"/>
  <c r="H12" s="1"/>
  <c r="I12" s="1"/>
  <c r="G13"/>
  <c r="H13" s="1"/>
  <c r="I13" s="1"/>
  <c r="G14"/>
  <c r="H14" s="1"/>
  <c r="I14" s="1"/>
  <c r="G10"/>
  <c r="H10" s="1"/>
  <c r="O22" i="3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F21" i="2"/>
  <c r="E21"/>
  <c r="D21"/>
  <c r="C21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F32" i="1"/>
  <c r="E32"/>
  <c r="D32"/>
  <c r="C32"/>
  <c r="B32"/>
  <c r="G32"/>
  <c r="F15"/>
  <c r="E15"/>
  <c r="D15"/>
  <c r="C15"/>
  <c r="B15"/>
  <c r="B34" s="1"/>
  <c r="G15"/>
  <c r="G34" s="1"/>
  <c r="C34" l="1"/>
  <c r="H21" i="2"/>
  <c r="E34" i="1"/>
  <c r="F34"/>
  <c r="D34"/>
  <c r="H32"/>
  <c r="I32" s="1"/>
  <c r="I21"/>
  <c r="H15" l="1"/>
  <c r="I10"/>
  <c r="H34" l="1"/>
  <c r="I34" s="1"/>
  <c r="I15"/>
</calcChain>
</file>

<file path=xl/sharedStrings.xml><?xml version="1.0" encoding="utf-8"?>
<sst xmlns="http://schemas.openxmlformats.org/spreadsheetml/2006/main" count="193" uniqueCount="134">
  <si>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</si>
  <si>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</si>
  <si>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</si>
  <si>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</si>
  <si>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ORGANISMO:TELEVISORA DE HERMOSILLO, S.A. DE C.V.</t>
  </si>
  <si>
    <t>INGRESOS :</t>
  </si>
  <si>
    <t>(Pesos)</t>
  </si>
  <si>
    <t>CONCEPTO</t>
  </si>
  <si>
    <t>PROGRAMADO ORIGINAL</t>
  </si>
  <si>
    <t>MODIFICADO</t>
  </si>
  <si>
    <t xml:space="preserve"> % AVANCE</t>
  </si>
  <si>
    <t>TOTAL</t>
  </si>
  <si>
    <t>ACUMULADO</t>
  </si>
  <si>
    <t>VENTA COMERCIAL</t>
  </si>
  <si>
    <t xml:space="preserve">VENTA GOBIERNO </t>
  </si>
  <si>
    <t>DIVERSOS</t>
  </si>
  <si>
    <t>OTROS PRODUCTOS</t>
  </si>
  <si>
    <t>PRODUCTOS FINANCIEROS</t>
  </si>
  <si>
    <t>1.-EGRESOS: (GLOBAL)</t>
  </si>
  <si>
    <t xml:space="preserve">% AVANCE </t>
  </si>
  <si>
    <t>CAPITULO:</t>
  </si>
  <si>
    <t>TÉCNICOS Y REPETIDORAS</t>
  </si>
  <si>
    <t>NOTICIAS</t>
  </si>
  <si>
    <t>VENTAS</t>
  </si>
  <si>
    <t>ADMINISTRACION</t>
  </si>
  <si>
    <t>OPERACIÓN</t>
  </si>
  <si>
    <t>DIRECCIÓN</t>
  </si>
  <si>
    <t>FINANCIEROS</t>
  </si>
  <si>
    <t xml:space="preserve">OTROS GASTOS </t>
  </si>
  <si>
    <t>AUDITORIAS</t>
  </si>
  <si>
    <t>Variación: Ingreso - Gasto ($)</t>
  </si>
  <si>
    <t>C. ROBERTO VEJAR RODRÍGUEZ</t>
  </si>
  <si>
    <t>Director General</t>
  </si>
  <si>
    <t>EVTOP-02</t>
  </si>
  <si>
    <t>ANALITICO DE RECURSOS EJERCIDOS POR PARTIDA PRESUPUESTAL,</t>
  </si>
  <si>
    <t>TRIMESTRE :</t>
  </si>
  <si>
    <t>NOMBRE DEL ORGANISMO: TELEVISORA DE HERMOSILLO, S.A. DE C.V.</t>
  </si>
  <si>
    <t>CLAVE PARTIDA PRESUPUESTAL</t>
  </si>
  <si>
    <t>ASIGNACION ORIGINAL</t>
  </si>
  <si>
    <t>ASIGNACION MODIFICADA</t>
  </si>
  <si>
    <t xml:space="preserve">EJERCIDO </t>
  </si>
  <si>
    <t>DISPONIBLE</t>
  </si>
  <si>
    <t>DESCRIPCION</t>
  </si>
  <si>
    <t>MONTO</t>
  </si>
  <si>
    <t xml:space="preserve">% </t>
  </si>
  <si>
    <t>01</t>
  </si>
  <si>
    <t>03</t>
  </si>
  <si>
    <t>04</t>
  </si>
  <si>
    <t>05</t>
  </si>
  <si>
    <t>ADMINISTRACIÓN</t>
  </si>
  <si>
    <t>06</t>
  </si>
  <si>
    <t>OPERACIONES</t>
  </si>
  <si>
    <t>07</t>
  </si>
  <si>
    <t>08</t>
  </si>
  <si>
    <t>09</t>
  </si>
  <si>
    <t>10</t>
  </si>
  <si>
    <t xml:space="preserve"> </t>
  </si>
  <si>
    <t>ORGANISMO:  TELEVISORA DE HERMOSILLO, S.A. DE C.V.</t>
  </si>
  <si>
    <t>CLAVE</t>
  </si>
  <si>
    <t>NO.</t>
  </si>
  <si>
    <t>DESCRIPCIÓN</t>
  </si>
  <si>
    <t>UNIDAD</t>
  </si>
  <si>
    <t>M E T A S</t>
  </si>
  <si>
    <t>AVANCE FISICO %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</si>
  <si>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</si>
  <si>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</si>
  <si>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</si>
  <si>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</si>
  <si>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</si>
  <si>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</si>
  <si>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</si>
  <si>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</si>
  <si>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</si>
  <si>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</si>
  <si>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>3ER. TRIM</t>
  </si>
  <si>
    <t>Informe ejecutivo sobre la situación Presupuestal y Financiera de Televisora de Hermosillo, S.A. de C.V.</t>
  </si>
  <si>
    <t>Informe</t>
  </si>
  <si>
    <t>02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</si>
  <si>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</si>
  <si>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</si>
  <si>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1054</t>
  </si>
  <si>
    <t>1092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</si>
  <si>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vías</t>
  </si>
  <si>
    <t xml:space="preserve">Programa </t>
  </si>
  <si>
    <t>236</t>
  </si>
  <si>
    <t>378</t>
  </si>
  <si>
    <t>Transmisión de programas que se transmiten vía satélite con cobertura estatal, nacional e internacional a través de TELEMAX.</t>
  </si>
  <si>
    <t>185</t>
  </si>
  <si>
    <t>173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</si>
  <si>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y difusion de la obra de Gobierno.</t>
  </si>
  <si>
    <t>Noticieros</t>
  </si>
  <si>
    <t>5001</t>
  </si>
  <si>
    <t>4000</t>
  </si>
  <si>
    <t>1250</t>
  </si>
  <si>
    <t>1251</t>
  </si>
  <si>
    <t>975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</si>
  <si>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</si>
  <si>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3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</si>
  <si>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</si>
  <si>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</si>
  <si>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36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</si>
  <si>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</si>
  <si>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1</t>
  </si>
  <si>
    <t>Comercialización de anuncios publicitarios de empresas locales, estatales y  nacionales.</t>
  </si>
  <si>
    <t>miles de pesos</t>
  </si>
  <si>
    <t>Contratación con diferentes dependencias de Gobierno del Estado para transmisión de Televisión educativa y difusión.</t>
  </si>
  <si>
    <t>11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</si>
  <si>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</si>
  <si>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</si>
  <si>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51</t>
  </si>
  <si>
    <t>52</t>
  </si>
  <si>
    <t>12</t>
  </si>
  <si>
    <t>Realizar el registro oportuno y correcto de las operaciones de las diferentes áreas de la empresa, presentando mensualmente Estados Financieros confiables que permitan la toma de decisiones en forma adecuada.</t>
  </si>
  <si>
    <t>NOTA:</t>
  </si>
  <si>
    <t>EVTOP-04</t>
  </si>
  <si>
    <t xml:space="preserve">RESULTADOS DEL </t>
  </si>
  <si>
    <t xml:space="preserve">ANÁLISIS PROGRAMÁTICO-PRESUPUESTAL </t>
  </si>
  <si>
    <t>ORGANISMO : TELEVISORA DE HERMOSILLO, S.A. DE C.V.</t>
  </si>
  <si>
    <t>C. ROBERTO VEJAR RODRIGUEZ</t>
  </si>
  <si>
    <t>DIRECTOR GENERAL</t>
  </si>
  <si>
    <t>CUARTO TRIMESTRE 2011.</t>
  </si>
  <si>
    <t>OCTUBRE</t>
  </si>
  <si>
    <t>NOVIEMBRE</t>
  </si>
  <si>
    <t>DICIEMBRE</t>
  </si>
  <si>
    <t>CUARTO TRIMESTRE  2011.</t>
  </si>
  <si>
    <t>PARA LAS METAS 9 Y 10 Y SEGÚN CONSTA EN ACTA DEL CONSEJO DE ADMINISTRACION DE FECHA 07 DE OCTUBRE DEL 2011, QUEDO ASENTADO LA AUTORIZACION Y MODIFICACION AL PRESUPUESTO 2011, ASIMISMO SE REFLEJA EN LOS FORMATOS EVTOP-01 Y EVTOP-02.</t>
  </si>
  <si>
    <t>EN LAS METAS 02, 03 Y 04 SE REFLEJA UNA VARIACION DEBIDO A LA REPETICION DE PROGRAMACION.</t>
  </si>
  <si>
    <t xml:space="preserve">EN LA META 05 SE REFLEJO UNA VARIACION DEBIDO A LO SIGUIENTE:          2 PROGRAMAS, "LINEA DE LA VERDAD" Y "ZONA DEPORTIVA" FUERON SUSPENDIDOS DE MANERA TEMPORAL REANUDANDOSE EN ESE MISMO TRIMESTRE. </t>
  </si>
  <si>
    <t>EL 13 DE OCTUBRE SE REALIZO UN PROGRAMA ESPECIAL CON MOTIVO DEL SEGUNDO INFORME DEL GOBERNADOR.</t>
  </si>
  <si>
    <t>CUARTO TRIMESTRE DEL AÑO 2011.</t>
  </si>
  <si>
    <t>EL EQUIPO DE DEPORTES DIO COBERTURA A LA TEMPORADA DE BEISBOL DE LA LIGA MEXICANA DEL PACIFICO DE OCTUBRE AL CIERRE DE ESTE TRIMESTRE, PARA FINALIZAR CON EL INICIO DEL 1er. TRIMESTRE DEL 2012.</t>
  </si>
  <si>
    <t xml:space="preserve">LA INFORMACION FINANCIERA PLASMADA EN LOS FORMATOS EVTOP-01, EVTOP-02 Y EVTOP-03, ES CONSIDERADA COMO UN PRECIERRE, PUESTO QUE ES CIERRE DEFINITIVO DEL EJERCICIO UNA VEZ QUE EL DESPACHO DE AUDITORIA EXTERNA EMITA EL DICTAMEN.  </t>
  </si>
  <si>
    <t>NOTA: ESTA INFORMACION ES CONSIDERADA UN PRECIERRE.</t>
  </si>
  <si>
    <r>
      <rPr>
        <b/>
        <sz val="10"/>
        <rFont val="Arial"/>
        <family val="2"/>
      </rPr>
      <t xml:space="preserve">EVTOP-03         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</si>
</sst>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#,##0;[Red]#,##0"/>
    <numFmt numFmtId="165" formatCode="0.0%"/>
    <numFmt numFmtId="166" formatCode="00000"/>
    <numFmt numFmtId="167" formatCode="#,##0.0"/>
  </numFmts>
  <fonts count="19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2" xfId="0" applyFont="1" applyBorder="1"/>
    <xf numFmtId="3" fontId="6" fillId="0" borderId="2" xfId="0" applyNumberFormat="1" applyFont="1" applyBorder="1"/>
    <xf numFmtId="164" fontId="6" fillId="0" borderId="0" xfId="0" applyNumberFormat="1" applyFont="1"/>
    <xf numFmtId="164" fontId="6" fillId="0" borderId="2" xfId="0" applyNumberFormat="1" applyFont="1" applyBorder="1"/>
    <xf numFmtId="165" fontId="6" fillId="0" borderId="3" xfId="0" applyNumberFormat="1" applyFont="1" applyBorder="1"/>
    <xf numFmtId="0" fontId="5" fillId="0" borderId="2" xfId="0" applyFont="1" applyBorder="1" applyAlignment="1"/>
    <xf numFmtId="164" fontId="6" fillId="0" borderId="0" xfId="0" applyNumberFormat="1" applyFont="1" applyBorder="1"/>
    <xf numFmtId="0" fontId="0" fillId="0" borderId="0" xfId="0" applyBorder="1"/>
    <xf numFmtId="0" fontId="7" fillId="0" borderId="0" xfId="0" applyFont="1" applyBorder="1"/>
    <xf numFmtId="0" fontId="7" fillId="0" borderId="2" xfId="0" applyFont="1" applyBorder="1"/>
    <xf numFmtId="0" fontId="4" fillId="0" borderId="1" xfId="0" applyFont="1" applyBorder="1" applyAlignment="1">
      <alignment horizontal="right"/>
    </xf>
    <xf numFmtId="3" fontId="5" fillId="0" borderId="1" xfId="0" applyNumberFormat="1" applyFont="1" applyBorder="1"/>
    <xf numFmtId="3" fontId="6" fillId="0" borderId="1" xfId="0" applyNumberFormat="1" applyFont="1" applyBorder="1"/>
    <xf numFmtId="165" fontId="6" fillId="0" borderId="1" xfId="0" applyNumberFormat="1" applyFont="1" applyBorder="1"/>
    <xf numFmtId="3" fontId="5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/>
    <xf numFmtId="3" fontId="6" fillId="0" borderId="4" xfId="0" applyNumberFormat="1" applyFont="1" applyBorder="1"/>
    <xf numFmtId="0" fontId="6" fillId="0" borderId="2" xfId="0" applyFont="1" applyBorder="1"/>
    <xf numFmtId="3" fontId="6" fillId="0" borderId="0" xfId="0" applyNumberFormat="1" applyFont="1"/>
    <xf numFmtId="3" fontId="6" fillId="0" borderId="0" xfId="0" applyNumberFormat="1" applyFont="1" applyBorder="1"/>
    <xf numFmtId="165" fontId="5" fillId="0" borderId="2" xfId="0" applyNumberFormat="1" applyFont="1" applyBorder="1"/>
    <xf numFmtId="3" fontId="0" fillId="0" borderId="0" xfId="0" applyNumberFormat="1" applyBorder="1"/>
    <xf numFmtId="0" fontId="0" fillId="0" borderId="0" xfId="0" applyFill="1" applyBorder="1"/>
    <xf numFmtId="0" fontId="0" fillId="0" borderId="2" xfId="0" applyBorder="1"/>
    <xf numFmtId="0" fontId="6" fillId="0" borderId="5" xfId="0" applyFont="1" applyFill="1" applyBorder="1"/>
    <xf numFmtId="0" fontId="6" fillId="0" borderId="5" xfId="0" applyFont="1" applyBorder="1"/>
    <xf numFmtId="3" fontId="6" fillId="0" borderId="6" xfId="0" applyNumberFormat="1" applyFont="1" applyBorder="1"/>
    <xf numFmtId="165" fontId="5" fillId="0" borderId="5" xfId="0" applyNumberFormat="1" applyFont="1" applyBorder="1"/>
    <xf numFmtId="3" fontId="6" fillId="0" borderId="7" xfId="0" applyNumberFormat="1" applyFont="1" applyBorder="1"/>
    <xf numFmtId="165" fontId="5" fillId="0" borderId="1" xfId="0" applyNumberFormat="1" applyFont="1" applyBorder="1"/>
    <xf numFmtId="0" fontId="5" fillId="0" borderId="1" xfId="0" applyFont="1" applyBorder="1"/>
    <xf numFmtId="3" fontId="2" fillId="2" borderId="1" xfId="0" applyNumberFormat="1" applyFont="1" applyFill="1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3" fontId="0" fillId="0" borderId="11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49" fontId="12" fillId="0" borderId="20" xfId="0" applyNumberFormat="1" applyFont="1" applyBorder="1" applyAlignment="1">
      <alignment horizontal="center" vertical="center" wrapText="1"/>
    </xf>
    <xf numFmtId="3" fontId="7" fillId="0" borderId="2" xfId="0" applyNumberFormat="1" applyFont="1" applyBorder="1"/>
    <xf numFmtId="165" fontId="7" fillId="0" borderId="2" xfId="0" applyNumberFormat="1" applyFont="1" applyBorder="1" applyAlignment="1"/>
    <xf numFmtId="3" fontId="7" fillId="0" borderId="21" xfId="0" applyNumberFormat="1" applyFont="1" applyBorder="1" applyAlignment="1"/>
    <xf numFmtId="3" fontId="7" fillId="0" borderId="0" xfId="0" applyNumberFormat="1" applyFont="1" applyBorder="1"/>
    <xf numFmtId="0" fontId="13" fillId="0" borderId="2" xfId="0" applyFont="1" applyBorder="1"/>
    <xf numFmtId="0" fontId="7" fillId="0" borderId="5" xfId="0" applyFont="1" applyFill="1" applyBorder="1"/>
    <xf numFmtId="0" fontId="7" fillId="0" borderId="5" xfId="0" applyFont="1" applyBorder="1"/>
    <xf numFmtId="3" fontId="7" fillId="0" borderId="5" xfId="0" applyNumberFormat="1" applyFont="1" applyBorder="1"/>
    <xf numFmtId="0" fontId="0" fillId="0" borderId="20" xfId="0" applyBorder="1" applyAlignment="1">
      <alignment horizontal="left" vertical="center" wrapText="1"/>
    </xf>
    <xf numFmtId="3" fontId="12" fillId="0" borderId="22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2" fillId="0" borderId="0" xfId="0" applyFont="1" applyBorder="1"/>
    <xf numFmtId="0" fontId="1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4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5" fillId="0" borderId="34" xfId="0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17" fillId="0" borderId="27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0" fontId="7" fillId="0" borderId="21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6" fontId="12" fillId="0" borderId="2" xfId="0" applyNumberFormat="1" applyFont="1" applyBorder="1" applyAlignment="1">
      <alignment horizontal="justify" vertical="center" wrapText="1"/>
    </xf>
    <xf numFmtId="3" fontId="0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1" fontId="0" fillId="0" borderId="2" xfId="0" applyNumberForma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justify" wrapText="1"/>
    </xf>
    <xf numFmtId="3" fontId="0" fillId="0" borderId="40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49" fontId="12" fillId="0" borderId="0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justify" wrapText="1"/>
    </xf>
    <xf numFmtId="4" fontId="0" fillId="0" borderId="0" xfId="0" applyNumberFormat="1" applyAlignment="1">
      <alignment horizontal="center"/>
    </xf>
    <xf numFmtId="0" fontId="8" fillId="0" borderId="0" xfId="1"/>
    <xf numFmtId="0" fontId="8" fillId="0" borderId="0" xfId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8" fillId="0" borderId="0" xfId="1" applyAlignment="1">
      <alignment horizontal="center"/>
    </xf>
    <xf numFmtId="0" fontId="8" fillId="0" borderId="0" xfId="1" applyAlignment="1">
      <alignment horizontal="right"/>
    </xf>
    <xf numFmtId="0" fontId="8" fillId="0" borderId="42" xfId="1" applyBorder="1"/>
    <xf numFmtId="0" fontId="8" fillId="0" borderId="0" xfId="1" applyBorder="1" applyAlignment="1">
      <alignment horizontal="left" wrapText="1"/>
    </xf>
    <xf numFmtId="0" fontId="8" fillId="0" borderId="0" xfId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8" fillId="0" borderId="0" xfId="1" applyBorder="1" applyAlignment="1">
      <alignment horizontal="left" vertical="top" wrapText="1"/>
    </xf>
    <xf numFmtId="0" fontId="8" fillId="0" borderId="0" xfId="1" applyAlignment="1">
      <alignment horizontal="left"/>
    </xf>
    <xf numFmtId="0" fontId="18" fillId="0" borderId="0" xfId="1" applyFont="1"/>
    <xf numFmtId="0" fontId="1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8" fillId="0" borderId="49" xfId="1" applyBorder="1" applyAlignment="1">
      <alignment horizontal="left" vertical="top" wrapText="1"/>
    </xf>
    <xf numFmtId="0" fontId="8" fillId="0" borderId="42" xfId="1" applyBorder="1" applyAlignment="1">
      <alignment horizontal="left" vertical="top" wrapText="1"/>
    </xf>
    <xf numFmtId="0" fontId="8" fillId="0" borderId="50" xfId="1" applyBorder="1" applyAlignment="1">
      <alignment horizontal="left" vertical="top" wrapText="1"/>
    </xf>
    <xf numFmtId="0" fontId="8" fillId="0" borderId="0" xfId="1" applyAlignment="1">
      <alignment horizontal="left" vertical="center"/>
    </xf>
    <xf numFmtId="0" fontId="0" fillId="0" borderId="0" xfId="0" applyAlignment="1">
      <alignment vertical="center"/>
    </xf>
    <xf numFmtId="49" fontId="12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3" xfId="1" applyFont="1" applyBorder="1" applyAlignment="1">
      <alignment horizontal="justify" vertical="top" wrapText="1"/>
    </xf>
    <xf numFmtId="0" fontId="0" fillId="0" borderId="54" xfId="0" applyBorder="1" applyAlignment="1">
      <alignment horizontal="justify" vertical="top" wrapText="1"/>
    </xf>
    <xf numFmtId="0" fontId="0" fillId="0" borderId="55" xfId="0" applyBorder="1" applyAlignment="1">
      <alignment horizontal="justify" vertical="top" wrapText="1"/>
    </xf>
    <xf numFmtId="0" fontId="0" fillId="0" borderId="53" xfId="0" applyBorder="1" applyAlignment="1">
      <alignment horizontal="justify" vertical="top" wrapText="1"/>
    </xf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Alignment="1">
      <alignment horizontal="center"/>
    </xf>
    <xf numFmtId="0" fontId="9" fillId="0" borderId="0" xfId="1" applyFont="1" applyAlignment="1">
      <alignment horizontal="right"/>
    </xf>
    <xf numFmtId="0" fontId="8" fillId="0" borderId="0" xfId="1" applyAlignment="1">
      <alignment horizontal="right"/>
    </xf>
    <xf numFmtId="0" fontId="9" fillId="0" borderId="43" xfId="1" applyFont="1" applyBorder="1" applyAlignment="1">
      <alignment horizontal="left" vertical="center" wrapText="1"/>
    </xf>
    <xf numFmtId="0" fontId="8" fillId="0" borderId="44" xfId="1" applyBorder="1" applyAlignment="1">
      <alignment horizontal="left" wrapText="1"/>
    </xf>
    <xf numFmtId="0" fontId="8" fillId="0" borderId="45" xfId="1" applyBorder="1" applyAlignment="1">
      <alignment horizontal="left" wrapText="1"/>
    </xf>
    <xf numFmtId="0" fontId="0" fillId="0" borderId="46" xfId="1" applyFont="1" applyBorder="1" applyAlignment="1">
      <alignment horizontal="left" vertical="center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17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52" xfId="0" applyBorder="1" applyAlignment="1">
      <alignment horizontal="justify" vertical="center" wrapText="1"/>
    </xf>
    <xf numFmtId="0" fontId="0" fillId="0" borderId="51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52" xfId="0" applyBorder="1" applyAlignment="1">
      <alignment horizontal="justify" vertical="top" wrapText="1"/>
    </xf>
    <xf numFmtId="0" fontId="0" fillId="0" borderId="5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9" fillId="0" borderId="0" xfId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9" fillId="0" borderId="28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0" xfId="0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justify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/>
  </cellXfs>
  <cellStyles count="2">
    <cellStyle name="Normal" xfId="0" builtinId="0"/>
    <cellStyle name="Normal_EVTOP-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301626</xdr:colOff>
      <xdr:row>25</xdr:row>
      <xdr:rowOff>165100</xdr:rowOff>
    </xdr:from>
    <xdr:to>
      <xdr:col>8</xdr:col>
      <xdr:colOff>123826</xdr:colOff>
      <xdr:row>31</xdr:row>
      <xdr:rowOff>15875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5508626" y="8521700"/>
          <a:ext cx="2857500" cy="10826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/>
        </a:p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 ROBERTO VEJAR RODRÍGUEZ          Director General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24</xdr:row>
      <xdr:rowOff>171450</xdr:rowOff>
    </xdr:from>
    <xdr:to>
      <xdr:col>5</xdr:col>
      <xdr:colOff>285750</xdr:colOff>
      <xdr:row>25</xdr:row>
      <xdr:rowOff>428625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362200" y="5972175"/>
          <a:ext cx="3238500" cy="647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/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C.ROBERTO VEJAR RODRÍGUEZ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Director General </a:t>
          </a:r>
        </a:p>
      </xdr:txBody>
    </xdr:sp>
    <xdr:clientData/>
  </xdr:twoCellAnchor>
  <xdr:twoCellAnchor>
    <xdr:from>
      <xdr:col>5</xdr:col>
      <xdr:colOff>104775</xdr:colOff>
      <xdr:row>4</xdr:row>
      <xdr:rowOff>28575</xdr:rowOff>
    </xdr:from>
    <xdr:to>
      <xdr:col>7</xdr:col>
      <xdr:colOff>666750</xdr:colOff>
      <xdr:row>4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419725" y="800100"/>
          <a:ext cx="20478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6</xdr:row>
      <xdr:rowOff>0</xdr:rowOff>
    </xdr:from>
    <xdr:to>
      <xdr:col>2</xdr:col>
      <xdr:colOff>781050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76300" y="1028700"/>
          <a:ext cx="24003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4</xdr:col>
      <xdr:colOff>133350</xdr:colOff>
      <xdr:row>5</xdr:row>
      <xdr:rowOff>133350</xdr:rowOff>
    </xdr:from>
    <xdr:to>
      <xdr:col>8</xdr:col>
      <xdr:colOff>438150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343400" y="1019175"/>
          <a:ext cx="3590925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imestral%202010/Cuarto%20Trimestre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rcer%20Trimestre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4 (4TO.)"/>
      <sheetName val="EVTOP_02 _(4TO.)"/>
      <sheetName val="EVTOP_03 _(3er.)__ (2)"/>
      <sheetName val="EVTOP_01 _(3er.) "/>
    </sheetNames>
    <sheetDataSet>
      <sheetData sheetId="0"/>
      <sheetData sheetId="1"/>
      <sheetData sheetId="2">
        <row r="12">
          <cell r="F12">
            <v>2716</v>
          </cell>
        </row>
        <row r="13">
          <cell r="F13">
            <v>2292</v>
          </cell>
        </row>
        <row r="14">
          <cell r="F14">
            <v>700</v>
          </cell>
        </row>
        <row r="15">
          <cell r="F15" t="str">
            <v>3999</v>
          </cell>
        </row>
        <row r="16">
          <cell r="F16">
            <v>12</v>
          </cell>
        </row>
        <row r="17">
          <cell r="F17">
            <v>144</v>
          </cell>
        </row>
        <row r="18">
          <cell r="F18">
            <v>4</v>
          </cell>
        </row>
        <row r="19">
          <cell r="F19">
            <v>26621794</v>
          </cell>
        </row>
        <row r="20">
          <cell r="F20">
            <v>41804302</v>
          </cell>
        </row>
        <row r="21">
          <cell r="F21">
            <v>283</v>
          </cell>
        </row>
        <row r="22">
          <cell r="F22">
            <v>12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TOP_02 _(1er..)"/>
      <sheetName val="EVTOP_01 _(1er.) "/>
      <sheetName val="EVTOP_03 _(1er.)"/>
      <sheetName val="EVTOP-04 (1er.)"/>
    </sheetNames>
    <sheetDataSet>
      <sheetData sheetId="0" refreshError="1"/>
      <sheetData sheetId="1">
        <row r="10">
          <cell r="H10">
            <v>34512348.07</v>
          </cell>
        </row>
        <row r="11">
          <cell r="H11">
            <v>42301973.450000003</v>
          </cell>
        </row>
        <row r="12">
          <cell r="H12">
            <v>76123.87</v>
          </cell>
        </row>
        <row r="13">
          <cell r="H13">
            <v>1489.73</v>
          </cell>
        </row>
        <row r="14">
          <cell r="H14">
            <v>15572.33</v>
          </cell>
        </row>
        <row r="21">
          <cell r="H21">
            <v>6591332.6400000006</v>
          </cell>
        </row>
        <row r="22">
          <cell r="H22">
            <v>10321486.51</v>
          </cell>
        </row>
        <row r="23">
          <cell r="H23">
            <v>2997143.54</v>
          </cell>
        </row>
        <row r="24">
          <cell r="H24">
            <v>6023523.6400000006</v>
          </cell>
        </row>
        <row r="25">
          <cell r="H25">
            <v>36776062.079999998</v>
          </cell>
        </row>
        <row r="26">
          <cell r="H26">
            <v>3834156.05</v>
          </cell>
        </row>
        <row r="27">
          <cell r="H27">
            <v>116892.52</v>
          </cell>
        </row>
        <row r="28">
          <cell r="H28">
            <v>3445125.85</v>
          </cell>
        </row>
        <row r="29">
          <cell r="H29">
            <v>837638.75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Normal="100" zoomScaleSheetLayoutView="70" workbookViewId="0">
      <selection activeCell="B23" sqref="A1:G24"/>
    </sheetView>
  </sheetViews>
  <sheetFormatPr baseColWidth="10" defaultRowHeight="12.75"/>
  <cols>
    <col min="1" max="1" width="5" style="154" customWidth="1"/>
    <col min="2" max="2" width="12.140625" style="154" customWidth="1"/>
    <col min="3" max="3" width="11" style="154" customWidth="1"/>
    <col min="4" max="4" width="10.7109375" style="154" customWidth="1"/>
    <col min="5" max="6" width="11.28515625" style="154" customWidth="1"/>
    <col min="7" max="7" width="14.140625" style="154" customWidth="1"/>
    <col min="8" max="8" width="17.28515625" style="154" customWidth="1"/>
    <col min="9" max="9" width="27.5703125" style="154" customWidth="1"/>
    <col min="10" max="16384" width="11.42578125" style="154"/>
  </cols>
  <sheetData>
    <row r="1" spans="1:15">
      <c r="B1" s="155"/>
      <c r="C1" s="155"/>
      <c r="D1" s="155"/>
      <c r="E1" s="155"/>
      <c r="F1" s="155"/>
      <c r="G1" s="156" t="s">
        <v>114</v>
      </c>
      <c r="H1" s="157"/>
      <c r="I1" s="157"/>
      <c r="K1" s="155"/>
    </row>
    <row r="2" spans="1:15" s="158" customFormat="1">
      <c r="A2" s="181" t="s">
        <v>115</v>
      </c>
      <c r="B2" s="182"/>
      <c r="C2" s="182"/>
      <c r="D2" s="182"/>
      <c r="E2" s="182"/>
      <c r="F2" s="182"/>
      <c r="G2" s="182"/>
      <c r="H2" s="49"/>
    </row>
    <row r="3" spans="1:15">
      <c r="B3" s="181" t="s">
        <v>116</v>
      </c>
      <c r="C3" s="183"/>
      <c r="D3" s="183"/>
      <c r="E3" s="183"/>
      <c r="F3" s="183"/>
      <c r="G3" s="183"/>
      <c r="H3" s="158"/>
      <c r="I3" s="158"/>
    </row>
    <row r="4" spans="1:15">
      <c r="B4" s="181"/>
      <c r="C4" s="183"/>
      <c r="D4" s="183"/>
      <c r="E4" s="183"/>
      <c r="F4" s="183"/>
      <c r="G4" s="183"/>
      <c r="H4" s="158"/>
      <c r="I4" s="158"/>
    </row>
    <row r="5" spans="1:15">
      <c r="B5" s="184" t="s">
        <v>124</v>
      </c>
      <c r="C5" s="185"/>
      <c r="D5" s="185"/>
      <c r="E5" s="185"/>
      <c r="F5" s="185"/>
      <c r="G5" s="185"/>
      <c r="H5" s="159"/>
      <c r="I5" s="159"/>
    </row>
    <row r="6" spans="1:15" ht="13.5" thickBot="1">
      <c r="B6" s="160"/>
      <c r="C6" s="160"/>
      <c r="D6" s="160"/>
      <c r="E6" s="160"/>
      <c r="F6" s="160"/>
      <c r="G6" s="160"/>
      <c r="H6" s="155"/>
      <c r="I6" s="155"/>
    </row>
    <row r="7" spans="1:15" ht="23.25" customHeight="1" thickTop="1" thickBot="1">
      <c r="B7" s="186" t="s">
        <v>117</v>
      </c>
      <c r="C7" s="187"/>
      <c r="D7" s="187"/>
      <c r="E7" s="187"/>
      <c r="F7" s="187"/>
      <c r="G7" s="188"/>
      <c r="H7" s="161"/>
      <c r="I7" s="162"/>
    </row>
    <row r="8" spans="1:15" ht="55.5" customHeight="1" thickTop="1">
      <c r="B8" s="189" t="s">
        <v>131</v>
      </c>
      <c r="C8" s="190"/>
      <c r="D8" s="190"/>
      <c r="E8" s="190"/>
      <c r="F8" s="190"/>
      <c r="G8" s="191"/>
      <c r="H8" s="161"/>
      <c r="I8" s="162"/>
    </row>
    <row r="9" spans="1:15" ht="24" customHeight="1">
      <c r="B9" s="177" t="s">
        <v>125</v>
      </c>
      <c r="C9" s="178"/>
      <c r="D9" s="178"/>
      <c r="E9" s="178"/>
      <c r="F9" s="178"/>
      <c r="G9" s="179"/>
      <c r="H9" s="163"/>
      <c r="I9" s="164"/>
      <c r="O9" s="165"/>
    </row>
    <row r="10" spans="1:15" ht="28.5" customHeight="1">
      <c r="B10" s="180"/>
      <c r="C10" s="178"/>
      <c r="D10" s="178"/>
      <c r="E10" s="178"/>
      <c r="F10" s="178"/>
      <c r="G10" s="179"/>
      <c r="H10" s="163"/>
      <c r="I10" s="164"/>
      <c r="J10" s="166"/>
    </row>
    <row r="11" spans="1:15" ht="21" customHeight="1">
      <c r="B11" s="180" t="s">
        <v>126</v>
      </c>
      <c r="C11" s="178"/>
      <c r="D11" s="178"/>
      <c r="E11" s="178"/>
      <c r="F11" s="178"/>
      <c r="G11" s="179"/>
      <c r="H11" s="163"/>
      <c r="I11" s="164"/>
      <c r="J11" s="166"/>
    </row>
    <row r="12" spans="1:15" ht="15.75" customHeight="1">
      <c r="B12" s="180"/>
      <c r="C12" s="178"/>
      <c r="D12" s="178"/>
      <c r="E12" s="178"/>
      <c r="F12" s="178"/>
      <c r="G12" s="179"/>
      <c r="H12" s="167"/>
      <c r="I12" s="163"/>
    </row>
    <row r="13" spans="1:15" ht="54" customHeight="1">
      <c r="B13" s="194" t="s">
        <v>127</v>
      </c>
      <c r="C13" s="195"/>
      <c r="D13" s="195"/>
      <c r="E13" s="195"/>
      <c r="F13" s="195"/>
      <c r="G13" s="196"/>
      <c r="H13" s="164"/>
      <c r="I13" s="164"/>
    </row>
    <row r="14" spans="1:15" ht="33.75" customHeight="1">
      <c r="B14" s="197" t="s">
        <v>128</v>
      </c>
      <c r="C14" s="198"/>
      <c r="D14" s="198"/>
      <c r="E14" s="198"/>
      <c r="F14" s="198"/>
      <c r="G14" s="199"/>
      <c r="H14" s="164"/>
      <c r="I14" s="164"/>
    </row>
    <row r="15" spans="1:15" ht="15.75" customHeight="1">
      <c r="B15" s="200" t="s">
        <v>130</v>
      </c>
      <c r="C15" s="201"/>
      <c r="D15" s="201"/>
      <c r="E15" s="201"/>
      <c r="F15" s="201"/>
      <c r="G15" s="202"/>
      <c r="H15" s="168"/>
      <c r="I15" s="168"/>
    </row>
    <row r="16" spans="1:15" ht="30.75" customHeight="1">
      <c r="B16" s="200"/>
      <c r="C16" s="201"/>
      <c r="D16" s="201"/>
      <c r="E16" s="201"/>
      <c r="F16" s="201"/>
      <c r="G16" s="202"/>
      <c r="H16" s="168"/>
      <c r="I16" s="168"/>
    </row>
    <row r="17" spans="1:9" ht="12.75" customHeight="1" thickBot="1">
      <c r="B17" s="169"/>
      <c r="C17" s="170"/>
      <c r="D17" s="170"/>
      <c r="E17" s="170"/>
      <c r="F17" s="170"/>
      <c r="G17" s="171"/>
      <c r="H17" s="164"/>
      <c r="I17" s="164"/>
    </row>
    <row r="18" spans="1:9" ht="6.75" hidden="1" customHeight="1">
      <c r="H18" s="164"/>
      <c r="I18" s="164"/>
    </row>
    <row r="19" spans="1:9" ht="12.75" hidden="1" customHeight="1">
      <c r="H19" s="164"/>
      <c r="I19" s="164"/>
    </row>
    <row r="20" spans="1:9" ht="54.75" customHeight="1" thickTop="1">
      <c r="H20" s="164"/>
      <c r="I20" s="164"/>
    </row>
    <row r="21" spans="1:9">
      <c r="B21" s="155"/>
      <c r="C21" s="203" t="s">
        <v>118</v>
      </c>
      <c r="D21" s="204"/>
      <c r="E21" s="204"/>
      <c r="F21" s="204"/>
      <c r="G21" s="155"/>
      <c r="H21" s="164"/>
      <c r="I21" s="164"/>
    </row>
    <row r="22" spans="1:9">
      <c r="B22" s="45"/>
      <c r="C22" s="204"/>
      <c r="D22" s="204"/>
      <c r="E22" s="204"/>
      <c r="F22" s="204"/>
      <c r="G22" s="45"/>
    </row>
    <row r="23" spans="1:9">
      <c r="B23" s="45"/>
      <c r="C23" s="205" t="s">
        <v>119</v>
      </c>
      <c r="D23" s="206"/>
      <c r="E23" s="206"/>
      <c r="F23" s="206"/>
      <c r="G23" s="45"/>
    </row>
    <row r="24" spans="1:9">
      <c r="C24" s="206"/>
      <c r="D24" s="206"/>
      <c r="E24" s="206"/>
      <c r="F24" s="206"/>
    </row>
    <row r="25" spans="1:9">
      <c r="H25" s="155"/>
      <c r="I25" s="155"/>
    </row>
    <row r="26" spans="1:9">
      <c r="A26" s="192"/>
      <c r="B26" s="193"/>
      <c r="C26" s="193"/>
      <c r="D26" s="193"/>
      <c r="E26" s="193"/>
      <c r="F26" s="193"/>
      <c r="G26" s="193"/>
    </row>
    <row r="27" spans="1:9" s="165" customFormat="1">
      <c r="A27" s="193"/>
      <c r="B27" s="193"/>
      <c r="C27" s="193"/>
      <c r="D27" s="193"/>
      <c r="E27" s="193"/>
      <c r="F27" s="193"/>
      <c r="G27" s="193"/>
      <c r="H27" s="172"/>
      <c r="I27" s="172"/>
    </row>
    <row r="28" spans="1:9">
      <c r="H28" s="158"/>
      <c r="I28" s="158"/>
    </row>
  </sheetData>
  <mergeCells count="14">
    <mergeCell ref="A26:G27"/>
    <mergeCell ref="B11:G12"/>
    <mergeCell ref="B13:G13"/>
    <mergeCell ref="B14:G14"/>
    <mergeCell ref="B15:G16"/>
    <mergeCell ref="C21:F22"/>
    <mergeCell ref="C23:F24"/>
    <mergeCell ref="B9:G10"/>
    <mergeCell ref="A2:G2"/>
    <mergeCell ref="B3:G3"/>
    <mergeCell ref="B4:G4"/>
    <mergeCell ref="B5:G5"/>
    <mergeCell ref="B7:G7"/>
    <mergeCell ref="B8:G8"/>
  </mergeCells>
  <pageMargins left="0.75" right="0.75" top="1" bottom="1" header="0" footer="0"/>
  <pageSetup orientation="portrait" horizontalDpi="400" verticalDpi="400" r:id="rId1"/>
  <headerFooter alignWithMargins="0"/>
  <colBreaks count="2" manualBreakCount="2">
    <brk id="7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showGridLines="0" view="pageBreakPreview" zoomScale="75" zoomScaleNormal="75" zoomScaleSheetLayoutView="75" workbookViewId="0">
      <selection activeCell="B2" sqref="A2:P30"/>
    </sheetView>
  </sheetViews>
  <sheetFormatPr baseColWidth="10" defaultRowHeight="12.75"/>
  <cols>
    <col min="1" max="1" width="0.140625" style="49" customWidth="1"/>
    <col min="2" max="2" width="5.5703125" style="49" customWidth="1"/>
    <col min="3" max="3" width="60.28515625" style="152" customWidth="1"/>
    <col min="4" max="4" width="12" style="147" customWidth="1"/>
    <col min="5" max="5" width="12.140625" customWidth="1"/>
    <col min="6" max="6" width="12" style="153" customWidth="1"/>
    <col min="7" max="7" width="10.28515625" customWidth="1"/>
    <col min="8" max="8" width="11" customWidth="1"/>
    <col min="9" max="9" width="11.42578125" customWidth="1"/>
    <col min="10" max="10" width="11.5703125" customWidth="1"/>
    <col min="11" max="11" width="10.7109375" customWidth="1"/>
    <col min="12" max="13" width="11.28515625" customWidth="1"/>
    <col min="14" max="14" width="10.5703125" customWidth="1"/>
    <col min="15" max="15" width="13.5703125" customWidth="1"/>
    <col min="16" max="16" width="12.5703125" customWidth="1"/>
  </cols>
  <sheetData>
    <row r="1" spans="1:20" ht="15.75" customHeight="1">
      <c r="A1" s="78" t="s">
        <v>1</v>
      </c>
      <c r="B1" s="207" t="s">
        <v>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5"/>
      <c r="R1" s="15"/>
    </row>
    <row r="2" spans="1:20">
      <c r="A2" s="79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5"/>
      <c r="R2" s="15"/>
    </row>
    <row r="3" spans="1:20" ht="15">
      <c r="A3" s="80" t="s">
        <v>56</v>
      </c>
      <c r="B3" s="80"/>
      <c r="C3" s="81"/>
      <c r="D3" s="82"/>
      <c r="E3" s="80"/>
      <c r="F3" s="83"/>
      <c r="G3" s="80"/>
      <c r="H3" s="80"/>
      <c r="I3" s="80"/>
      <c r="J3" s="80"/>
      <c r="K3" s="80"/>
      <c r="L3" s="209" t="s">
        <v>129</v>
      </c>
      <c r="M3" s="209"/>
      <c r="N3" s="209"/>
      <c r="O3" s="209"/>
      <c r="P3" s="84"/>
      <c r="Q3" s="15"/>
      <c r="R3" s="15"/>
    </row>
    <row r="4" spans="1:20" ht="15" customHeight="1" thickBot="1">
      <c r="A4" s="85"/>
      <c r="B4" s="219" t="s">
        <v>133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5"/>
      <c r="R4" s="15"/>
    </row>
    <row r="5" spans="1:20" s="48" customFormat="1" ht="18" customHeight="1" thickTop="1">
      <c r="A5" s="210" t="s">
        <v>57</v>
      </c>
      <c r="B5" s="210"/>
      <c r="C5" s="210"/>
      <c r="D5" s="86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9"/>
      <c r="Q5" s="90"/>
      <c r="R5" s="90"/>
    </row>
    <row r="6" spans="1:20" ht="15" customHeight="1" thickBot="1">
      <c r="A6" s="211" t="s">
        <v>58</v>
      </c>
      <c r="B6" s="212" t="s">
        <v>59</v>
      </c>
      <c r="C6" s="215" t="s">
        <v>60</v>
      </c>
      <c r="D6" s="91" t="s">
        <v>61</v>
      </c>
      <c r="E6" s="216" t="s">
        <v>62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 t="s">
        <v>63</v>
      </c>
      <c r="Q6" s="15"/>
      <c r="R6" s="15"/>
    </row>
    <row r="7" spans="1:20" ht="12.75" hidden="1" customHeight="1">
      <c r="A7" s="211"/>
      <c r="B7" s="213"/>
      <c r="C7" s="215"/>
      <c r="D7" s="92"/>
      <c r="E7" s="93"/>
      <c r="F7" s="94"/>
      <c r="G7" s="95"/>
      <c r="H7" s="95"/>
      <c r="I7" s="95"/>
      <c r="J7" s="96"/>
      <c r="K7" s="93"/>
      <c r="L7" s="95"/>
      <c r="M7" s="95"/>
      <c r="N7" s="95"/>
      <c r="O7" s="95"/>
      <c r="P7" s="217"/>
      <c r="Q7" s="15"/>
      <c r="R7" s="15"/>
    </row>
    <row r="8" spans="1:20" ht="12.75" hidden="1" customHeight="1">
      <c r="A8" s="211"/>
      <c r="B8" s="213"/>
      <c r="C8" s="215"/>
      <c r="D8" s="92"/>
      <c r="E8" s="93"/>
      <c r="F8" s="94"/>
      <c r="G8" s="95"/>
      <c r="H8" s="95"/>
      <c r="I8" s="95"/>
      <c r="J8" s="96"/>
      <c r="K8" s="93"/>
      <c r="L8" s="95"/>
      <c r="M8" s="95"/>
      <c r="N8" s="95"/>
      <c r="O8" s="95"/>
      <c r="P8" s="217"/>
      <c r="Q8" s="15"/>
      <c r="R8" s="15"/>
    </row>
    <row r="9" spans="1:20" ht="12.75" customHeight="1" thickTop="1" thickBot="1">
      <c r="A9" s="211"/>
      <c r="B9" s="213"/>
      <c r="C9" s="215"/>
      <c r="D9" s="92" t="s">
        <v>64</v>
      </c>
      <c r="E9" s="218" t="s">
        <v>65</v>
      </c>
      <c r="F9" s="218" t="s">
        <v>66</v>
      </c>
      <c r="G9" s="221" t="s">
        <v>67</v>
      </c>
      <c r="H9" s="221"/>
      <c r="I9" s="221"/>
      <c r="J9" s="221"/>
      <c r="K9" s="222" t="s">
        <v>68</v>
      </c>
      <c r="L9" s="222"/>
      <c r="M9" s="222"/>
      <c r="N9" s="222"/>
      <c r="O9" s="222"/>
      <c r="P9" s="217"/>
      <c r="Q9" s="15"/>
      <c r="R9" s="15"/>
    </row>
    <row r="10" spans="1:20" ht="12" customHeight="1" thickTop="1" thickBot="1">
      <c r="A10" s="211"/>
      <c r="B10" s="214"/>
      <c r="C10" s="215"/>
      <c r="D10" s="97" t="s">
        <v>69</v>
      </c>
      <c r="E10" s="218"/>
      <c r="F10" s="218"/>
      <c r="G10" s="98" t="s">
        <v>70</v>
      </c>
      <c r="H10" s="99" t="s">
        <v>71</v>
      </c>
      <c r="I10" s="99" t="s">
        <v>72</v>
      </c>
      <c r="J10" s="99" t="s">
        <v>73</v>
      </c>
      <c r="K10" s="100" t="s">
        <v>70</v>
      </c>
      <c r="L10" s="101" t="s">
        <v>71</v>
      </c>
      <c r="M10" s="102" t="s">
        <v>74</v>
      </c>
      <c r="N10" s="102" t="s">
        <v>73</v>
      </c>
      <c r="O10" s="102" t="s">
        <v>12</v>
      </c>
      <c r="P10" s="217"/>
      <c r="Q10" s="15"/>
      <c r="R10" s="15"/>
    </row>
    <row r="11" spans="1:20" ht="30.75" customHeight="1" thickTop="1">
      <c r="A11" s="103" t="s">
        <v>45</v>
      </c>
      <c r="B11" s="104" t="s">
        <v>45</v>
      </c>
      <c r="C11" s="105" t="s">
        <v>75</v>
      </c>
      <c r="D11" s="106" t="s">
        <v>76</v>
      </c>
      <c r="E11" s="106">
        <v>4</v>
      </c>
      <c r="F11" s="106">
        <v>4</v>
      </c>
      <c r="G11" s="107">
        <v>1</v>
      </c>
      <c r="H11" s="108">
        <v>1</v>
      </c>
      <c r="I11" s="108">
        <v>1</v>
      </c>
      <c r="J11" s="108">
        <v>1</v>
      </c>
      <c r="K11" s="109">
        <v>1</v>
      </c>
      <c r="L11" s="108">
        <v>1</v>
      </c>
      <c r="M11" s="110">
        <v>1</v>
      </c>
      <c r="N11" s="111">
        <v>1</v>
      </c>
      <c r="O11" s="111">
        <f t="shared" ref="O11:O22" si="0">N11+M11+L11+K11</f>
        <v>4</v>
      </c>
      <c r="P11" s="112">
        <f t="shared" ref="P11:P18" si="1">O11/F11</f>
        <v>1</v>
      </c>
      <c r="Q11" s="15"/>
      <c r="R11" s="15"/>
    </row>
    <row r="12" spans="1:20" s="79" customFormat="1" ht="38.25" customHeight="1">
      <c r="A12" s="113" t="s">
        <v>77</v>
      </c>
      <c r="B12" s="114" t="s">
        <v>77</v>
      </c>
      <c r="C12" s="115" t="s">
        <v>78</v>
      </c>
      <c r="D12" s="116" t="s">
        <v>79</v>
      </c>
      <c r="E12" s="117">
        <v>2996</v>
      </c>
      <c r="F12" s="117">
        <v>2996</v>
      </c>
      <c r="G12" s="118">
        <v>734</v>
      </c>
      <c r="H12" s="118">
        <v>754</v>
      </c>
      <c r="I12" s="118">
        <v>754</v>
      </c>
      <c r="J12" s="118">
        <v>754</v>
      </c>
      <c r="K12" s="119">
        <v>734</v>
      </c>
      <c r="L12" s="120" t="s">
        <v>80</v>
      </c>
      <c r="M12" s="120" t="s">
        <v>81</v>
      </c>
      <c r="N12" s="121">
        <v>1130</v>
      </c>
      <c r="O12" s="118">
        <f t="shared" si="0"/>
        <v>4010</v>
      </c>
      <c r="P12" s="112">
        <f t="shared" si="1"/>
        <v>1.3384512683578105</v>
      </c>
    </row>
    <row r="13" spans="1:20" s="79" customFormat="1" ht="51" customHeight="1">
      <c r="A13" s="113" t="s">
        <v>46</v>
      </c>
      <c r="B13" s="114" t="s">
        <v>46</v>
      </c>
      <c r="C13" s="122" t="s">
        <v>82</v>
      </c>
      <c r="D13" s="116" t="s">
        <v>83</v>
      </c>
      <c r="E13" s="117">
        <v>1028</v>
      </c>
      <c r="F13" s="117">
        <v>1028</v>
      </c>
      <c r="G13" s="118">
        <v>309</v>
      </c>
      <c r="H13" s="118">
        <v>240</v>
      </c>
      <c r="I13" s="118">
        <v>240</v>
      </c>
      <c r="J13" s="118">
        <v>239</v>
      </c>
      <c r="K13" s="119">
        <v>309</v>
      </c>
      <c r="L13" s="120" t="s">
        <v>84</v>
      </c>
      <c r="M13" s="120" t="s">
        <v>85</v>
      </c>
      <c r="N13" s="121">
        <v>444</v>
      </c>
      <c r="O13" s="118">
        <f t="shared" si="0"/>
        <v>1367</v>
      </c>
      <c r="P13" s="112">
        <f t="shared" si="1"/>
        <v>1.3297665369649805</v>
      </c>
    </row>
    <row r="14" spans="1:20" s="79" customFormat="1" ht="27" customHeight="1">
      <c r="A14" s="113" t="s">
        <v>47</v>
      </c>
      <c r="B14" s="114" t="s">
        <v>47</v>
      </c>
      <c r="C14" s="122" t="s">
        <v>86</v>
      </c>
      <c r="D14" s="116" t="s">
        <v>83</v>
      </c>
      <c r="E14" s="117">
        <v>748</v>
      </c>
      <c r="F14" s="117">
        <v>748</v>
      </c>
      <c r="G14" s="118">
        <v>187</v>
      </c>
      <c r="H14" s="118">
        <v>187</v>
      </c>
      <c r="I14" s="118">
        <v>187</v>
      </c>
      <c r="J14" s="118">
        <v>187</v>
      </c>
      <c r="K14" s="119">
        <v>190</v>
      </c>
      <c r="L14" s="120" t="s">
        <v>87</v>
      </c>
      <c r="M14" s="120" t="s">
        <v>88</v>
      </c>
      <c r="N14" s="121">
        <v>195</v>
      </c>
      <c r="O14" s="123">
        <f t="shared" si="0"/>
        <v>743</v>
      </c>
      <c r="P14" s="112">
        <f t="shared" si="1"/>
        <v>0.99331550802139035</v>
      </c>
    </row>
    <row r="15" spans="1:20" s="79" customFormat="1" ht="57.75" customHeight="1">
      <c r="A15" s="113" t="s">
        <v>48</v>
      </c>
      <c r="B15" s="114" t="s">
        <v>48</v>
      </c>
      <c r="C15" s="122" t="s">
        <v>89</v>
      </c>
      <c r="D15" s="116" t="s">
        <v>90</v>
      </c>
      <c r="E15" s="124" t="s">
        <v>91</v>
      </c>
      <c r="F15" s="124" t="s">
        <v>92</v>
      </c>
      <c r="G15" s="120" t="s">
        <v>93</v>
      </c>
      <c r="H15" s="120" t="s">
        <v>93</v>
      </c>
      <c r="I15" s="120" t="s">
        <v>93</v>
      </c>
      <c r="J15" s="120" t="s">
        <v>94</v>
      </c>
      <c r="K15" s="119">
        <v>1109</v>
      </c>
      <c r="L15" s="120" t="s">
        <v>95</v>
      </c>
      <c r="M15" s="121">
        <v>961</v>
      </c>
      <c r="N15" s="121">
        <v>871</v>
      </c>
      <c r="O15" s="118">
        <f t="shared" si="0"/>
        <v>3916</v>
      </c>
      <c r="P15" s="112">
        <f t="shared" si="1"/>
        <v>0.97899999999999998</v>
      </c>
      <c r="T15" s="125"/>
    </row>
    <row r="16" spans="1:20" s="79" customFormat="1" ht="63.75" customHeight="1">
      <c r="A16" s="113" t="s">
        <v>50</v>
      </c>
      <c r="B16" s="114" t="s">
        <v>50</v>
      </c>
      <c r="C16" s="122" t="s">
        <v>96</v>
      </c>
      <c r="D16" s="116" t="s">
        <v>79</v>
      </c>
      <c r="E16" s="117">
        <v>12</v>
      </c>
      <c r="F16" s="117">
        <v>12</v>
      </c>
      <c r="G16" s="126">
        <v>3</v>
      </c>
      <c r="H16" s="126">
        <v>3</v>
      </c>
      <c r="I16" s="126">
        <v>3</v>
      </c>
      <c r="J16" s="126">
        <v>3</v>
      </c>
      <c r="K16" s="119">
        <v>3</v>
      </c>
      <c r="L16" s="120" t="s">
        <v>97</v>
      </c>
      <c r="M16" s="126">
        <v>3</v>
      </c>
      <c r="N16" s="121">
        <v>3</v>
      </c>
      <c r="O16" s="118">
        <f t="shared" si="0"/>
        <v>12</v>
      </c>
      <c r="P16" s="112">
        <f t="shared" si="1"/>
        <v>1</v>
      </c>
    </row>
    <row r="17" spans="1:16" s="79" customFormat="1" ht="48.75" customHeight="1">
      <c r="A17" s="113" t="s">
        <v>52</v>
      </c>
      <c r="B17" s="114" t="s">
        <v>52</v>
      </c>
      <c r="C17" s="122" t="s">
        <v>98</v>
      </c>
      <c r="D17" s="116" t="s">
        <v>99</v>
      </c>
      <c r="E17" s="117">
        <v>144</v>
      </c>
      <c r="F17" s="117">
        <v>144</v>
      </c>
      <c r="G17" s="126">
        <v>36</v>
      </c>
      <c r="H17" s="126">
        <v>36</v>
      </c>
      <c r="I17" s="126">
        <v>36</v>
      </c>
      <c r="J17" s="126">
        <v>36</v>
      </c>
      <c r="K17" s="119">
        <v>36</v>
      </c>
      <c r="L17" s="120" t="s">
        <v>100</v>
      </c>
      <c r="M17" s="126">
        <v>36</v>
      </c>
      <c r="N17" s="121">
        <v>36</v>
      </c>
      <c r="O17" s="118">
        <f t="shared" si="0"/>
        <v>144</v>
      </c>
      <c r="P17" s="112">
        <f t="shared" si="1"/>
        <v>1</v>
      </c>
    </row>
    <row r="18" spans="1:16" s="79" customFormat="1" ht="50.25" customHeight="1">
      <c r="A18" s="113" t="s">
        <v>53</v>
      </c>
      <c r="B18" s="114" t="s">
        <v>53</v>
      </c>
      <c r="C18" s="122" t="s">
        <v>101</v>
      </c>
      <c r="D18" s="116" t="s">
        <v>79</v>
      </c>
      <c r="E18" s="117">
        <v>4</v>
      </c>
      <c r="F18" s="117">
        <v>4</v>
      </c>
      <c r="G18" s="126">
        <v>1</v>
      </c>
      <c r="H18" s="126">
        <v>1</v>
      </c>
      <c r="I18" s="126">
        <v>1</v>
      </c>
      <c r="J18" s="126">
        <v>1</v>
      </c>
      <c r="K18" s="119">
        <v>1</v>
      </c>
      <c r="L18" s="120" t="s">
        <v>102</v>
      </c>
      <c r="M18" s="126">
        <v>1</v>
      </c>
      <c r="N18" s="121">
        <v>1</v>
      </c>
      <c r="O18" s="118">
        <f t="shared" si="0"/>
        <v>4</v>
      </c>
      <c r="P18" s="112">
        <f t="shared" si="1"/>
        <v>1</v>
      </c>
    </row>
    <row r="19" spans="1:16" s="79" customFormat="1" ht="24.75" customHeight="1">
      <c r="A19" s="113" t="s">
        <v>54</v>
      </c>
      <c r="B19" s="114" t="s">
        <v>54</v>
      </c>
      <c r="C19" s="115" t="s">
        <v>103</v>
      </c>
      <c r="D19" s="116" t="s">
        <v>104</v>
      </c>
      <c r="E19" s="117">
        <v>36014399</v>
      </c>
      <c r="F19" s="117">
        <v>58833279</v>
      </c>
      <c r="G19" s="118">
        <v>9540988</v>
      </c>
      <c r="H19" s="118">
        <v>9990381</v>
      </c>
      <c r="I19" s="118">
        <v>6624463</v>
      </c>
      <c r="J19" s="118">
        <v>9858567</v>
      </c>
      <c r="K19" s="127">
        <v>4626422</v>
      </c>
      <c r="L19" s="128">
        <v>12587683</v>
      </c>
      <c r="M19" s="128">
        <v>17298243</v>
      </c>
      <c r="N19" s="128">
        <v>41432918</v>
      </c>
      <c r="O19" s="129">
        <f t="shared" si="0"/>
        <v>75945266</v>
      </c>
      <c r="P19" s="112">
        <f>O19/F19</f>
        <v>1.2908555717249757</v>
      </c>
    </row>
    <row r="20" spans="1:16" ht="24.75" customHeight="1">
      <c r="A20" s="113" t="s">
        <v>55</v>
      </c>
      <c r="B20" s="114" t="s">
        <v>55</v>
      </c>
      <c r="C20" s="105" t="s">
        <v>105</v>
      </c>
      <c r="D20" s="116" t="s">
        <v>104</v>
      </c>
      <c r="E20" s="123">
        <v>41804302</v>
      </c>
      <c r="F20" s="117">
        <v>36820552</v>
      </c>
      <c r="G20" s="118">
        <v>10451076</v>
      </c>
      <c r="H20" s="118">
        <v>10451076</v>
      </c>
      <c r="I20" s="118">
        <v>10451076</v>
      </c>
      <c r="J20" s="118">
        <v>10451076</v>
      </c>
      <c r="K20" s="127">
        <v>10881950</v>
      </c>
      <c r="L20" s="128">
        <v>10020202</v>
      </c>
      <c r="M20" s="128">
        <v>21399822</v>
      </c>
      <c r="N20" s="130">
        <v>5467326</v>
      </c>
      <c r="O20" s="128">
        <f t="shared" si="0"/>
        <v>47769300</v>
      </c>
      <c r="P20" s="112">
        <f t="shared" ref="P20:P22" si="2">O20/F20</f>
        <v>1.2973542601968597</v>
      </c>
    </row>
    <row r="21" spans="1:16" s="79" customFormat="1" ht="51" customHeight="1">
      <c r="A21" s="113" t="s">
        <v>106</v>
      </c>
      <c r="B21" s="114" t="s">
        <v>106</v>
      </c>
      <c r="C21" s="131" t="s">
        <v>107</v>
      </c>
      <c r="D21" s="116" t="s">
        <v>108</v>
      </c>
      <c r="E21" s="117">
        <v>311</v>
      </c>
      <c r="F21" s="117">
        <v>311</v>
      </c>
      <c r="G21" s="118">
        <v>78</v>
      </c>
      <c r="H21" s="118">
        <v>77</v>
      </c>
      <c r="I21" s="118">
        <v>78</v>
      </c>
      <c r="J21" s="118">
        <v>78</v>
      </c>
      <c r="K21" s="132">
        <v>41</v>
      </c>
      <c r="L21" s="120" t="s">
        <v>109</v>
      </c>
      <c r="M21" s="120" t="s">
        <v>110</v>
      </c>
      <c r="N21" s="133">
        <v>66</v>
      </c>
      <c r="O21" s="118">
        <f t="shared" si="0"/>
        <v>210</v>
      </c>
      <c r="P21" s="112">
        <f t="shared" si="2"/>
        <v>0.67524115755627012</v>
      </c>
    </row>
    <row r="22" spans="1:16" s="79" customFormat="1" ht="39" customHeight="1" thickBot="1">
      <c r="A22" s="113" t="s">
        <v>111</v>
      </c>
      <c r="B22" s="114" t="s">
        <v>111</v>
      </c>
      <c r="C22" s="115" t="s">
        <v>112</v>
      </c>
      <c r="D22" s="116" t="s">
        <v>76</v>
      </c>
      <c r="E22" s="117">
        <v>12</v>
      </c>
      <c r="F22" s="117">
        <v>12</v>
      </c>
      <c r="G22" s="118">
        <v>3</v>
      </c>
      <c r="H22" s="118">
        <v>3</v>
      </c>
      <c r="I22" s="118">
        <v>3</v>
      </c>
      <c r="J22" s="118">
        <v>3</v>
      </c>
      <c r="K22" s="132">
        <v>3</v>
      </c>
      <c r="L22" s="120" t="s">
        <v>97</v>
      </c>
      <c r="M22" s="118">
        <v>3</v>
      </c>
      <c r="N22" s="134">
        <v>3</v>
      </c>
      <c r="O22" s="134">
        <f t="shared" si="0"/>
        <v>12</v>
      </c>
      <c r="P22" s="112">
        <f t="shared" si="2"/>
        <v>1</v>
      </c>
    </row>
    <row r="23" spans="1:16" s="79" customFormat="1" ht="14.25" customHeight="1" thickTop="1">
      <c r="A23" s="223"/>
      <c r="B23" s="223"/>
      <c r="C23" s="223"/>
      <c r="D23" s="223"/>
      <c r="E23" s="223"/>
      <c r="F23" s="223"/>
      <c r="G23" s="135"/>
      <c r="H23" s="135"/>
      <c r="I23" s="135"/>
      <c r="J23" s="135"/>
      <c r="K23" s="135"/>
      <c r="L23" s="135"/>
      <c r="M23" s="135"/>
      <c r="N23" s="135"/>
      <c r="O23" s="136"/>
      <c r="P23" s="137"/>
    </row>
    <row r="24" spans="1:16" s="79" customFormat="1" ht="14.25" customHeight="1">
      <c r="A24" s="138" t="s">
        <v>113</v>
      </c>
      <c r="B24" s="225" t="s">
        <v>132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</row>
    <row r="25" spans="1:16" s="79" customFormat="1" ht="14.25" customHeight="1">
      <c r="A25" s="138"/>
      <c r="B25" s="138"/>
      <c r="C25" s="17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</row>
    <row r="26" spans="1:16" s="79" customFormat="1" ht="14.25" customHeight="1">
      <c r="A26" s="138"/>
      <c r="B26" s="138"/>
      <c r="C26" s="174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</row>
    <row r="27" spans="1:16" s="79" customFormat="1" ht="14.25" customHeight="1">
      <c r="A27" s="138"/>
      <c r="B27" s="138"/>
      <c r="C27" s="174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</row>
    <row r="28" spans="1:16" s="79" customFormat="1" ht="14.25" customHeight="1">
      <c r="A28" s="138"/>
      <c r="B28" s="138"/>
      <c r="C28" s="174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</row>
    <row r="29" spans="1:16" s="79" customFormat="1" ht="16.5" customHeight="1">
      <c r="A29" s="114"/>
      <c r="B29" s="114"/>
      <c r="C29" s="224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139"/>
      <c r="P29" s="140"/>
    </row>
    <row r="30" spans="1:16" ht="18.75" customHeight="1">
      <c r="A30" s="15"/>
      <c r="B30" s="15"/>
      <c r="C30" s="220"/>
      <c r="D30" s="220"/>
      <c r="E30" s="220"/>
      <c r="F30" s="220"/>
      <c r="G30" s="220"/>
      <c r="H30" s="220"/>
      <c r="I30" s="220"/>
      <c r="J30" s="220"/>
      <c r="K30" s="220"/>
      <c r="L30" s="220"/>
    </row>
    <row r="31" spans="1:16" ht="18.75" customHeight="1">
      <c r="A31" s="15"/>
      <c r="B31" s="15"/>
      <c r="C31"/>
      <c r="D31"/>
      <c r="F31"/>
      <c r="H31" s="77"/>
      <c r="I31" s="77"/>
    </row>
    <row r="32" spans="1:16" ht="12.75" customHeight="1">
      <c r="A32" s="15"/>
      <c r="B32" s="15"/>
      <c r="C32"/>
      <c r="D32"/>
      <c r="F32"/>
      <c r="H32" s="77"/>
      <c r="I32" s="77"/>
    </row>
    <row r="33" spans="1:16" s="79" customFormat="1" ht="16.5" customHeight="1">
      <c r="A33" s="114"/>
      <c r="B33" s="114"/>
      <c r="C33" s="141"/>
      <c r="D33" s="142"/>
      <c r="E33" s="143"/>
      <c r="F33" s="144"/>
      <c r="G33" s="144"/>
      <c r="H33" s="144"/>
      <c r="I33" s="144"/>
      <c r="J33" s="144"/>
      <c r="K33" s="144"/>
      <c r="L33" s="144"/>
      <c r="M33" s="144"/>
      <c r="N33" s="144"/>
      <c r="O33" s="139"/>
      <c r="P33" s="140"/>
    </row>
    <row r="34" spans="1:16" s="79" customFormat="1" ht="12" customHeight="1">
      <c r="A34" s="114"/>
      <c r="B34" s="114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39"/>
      <c r="P34" s="140"/>
    </row>
    <row r="36" spans="1:16" s="79" customFormat="1" ht="10.5" customHeight="1">
      <c r="A36" s="114"/>
      <c r="B36" s="114"/>
      <c r="C36" s="141"/>
      <c r="D36" s="142"/>
      <c r="E36" s="143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0"/>
    </row>
    <row r="37" spans="1:16">
      <c r="A37"/>
      <c r="B37"/>
      <c r="C37" s="146"/>
      <c r="F37" s="148"/>
    </row>
    <row r="38" spans="1:16">
      <c r="A38"/>
      <c r="B38"/>
      <c r="C38" s="146"/>
      <c r="F38" s="148"/>
    </row>
    <row r="39" spans="1:16">
      <c r="A39"/>
      <c r="B39"/>
      <c r="C39" s="146"/>
      <c r="F39" s="148"/>
      <c r="G39" s="149"/>
      <c r="H39" s="149"/>
      <c r="I39" s="149"/>
      <c r="J39" s="149"/>
      <c r="L39" s="149"/>
    </row>
    <row r="40" spans="1:16">
      <c r="A40"/>
      <c r="B40"/>
      <c r="C40" s="149"/>
      <c r="F40" s="148"/>
      <c r="G40" s="149"/>
      <c r="H40" s="149"/>
      <c r="I40" s="149"/>
      <c r="J40" s="149"/>
      <c r="L40" s="149"/>
    </row>
    <row r="41" spans="1:16">
      <c r="A41"/>
      <c r="B41"/>
      <c r="C41" s="146"/>
      <c r="D41" s="146"/>
      <c r="F41" s="148"/>
      <c r="G41" s="149"/>
      <c r="H41" s="149"/>
      <c r="I41" s="149"/>
      <c r="J41" s="149"/>
      <c r="L41" s="150"/>
      <c r="M41" s="150"/>
      <c r="P41" s="150"/>
    </row>
    <row r="42" spans="1:16">
      <c r="A42"/>
      <c r="B42"/>
      <c r="C42" s="146"/>
      <c r="D42" s="146"/>
      <c r="F42" s="148"/>
      <c r="G42" s="149"/>
      <c r="H42" s="149"/>
      <c r="I42" s="149"/>
      <c r="J42" s="149"/>
      <c r="K42" s="150"/>
    </row>
    <row r="43" spans="1:16">
      <c r="A43"/>
      <c r="B43"/>
      <c r="C43" s="146"/>
      <c r="D43" s="146"/>
      <c r="F43" s="148"/>
      <c r="G43" s="150"/>
    </row>
    <row r="44" spans="1:16">
      <c r="A44"/>
      <c r="B44"/>
      <c r="C44" s="149"/>
      <c r="D44" s="146"/>
      <c r="F44" s="148"/>
    </row>
    <row r="45" spans="1:16">
      <c r="A45"/>
      <c r="B45"/>
      <c r="C45" s="146"/>
      <c r="D45" s="146"/>
      <c r="F45" s="148"/>
    </row>
    <row r="46" spans="1:16">
      <c r="A46"/>
      <c r="B46"/>
      <c r="C46" s="146"/>
      <c r="D46" s="146"/>
      <c r="F46" s="148"/>
    </row>
    <row r="47" spans="1:16">
      <c r="A47"/>
      <c r="B47"/>
      <c r="C47" s="146"/>
      <c r="D47" s="146"/>
      <c r="F47" s="148"/>
    </row>
    <row r="48" spans="1:16">
      <c r="A48"/>
      <c r="B48"/>
      <c r="C48" s="149"/>
      <c r="D48" s="146"/>
      <c r="F48" s="148"/>
    </row>
    <row r="49" spans="1:6">
      <c r="A49"/>
      <c r="B49"/>
      <c r="C49" s="146"/>
      <c r="D49" s="146"/>
      <c r="F49" s="148"/>
    </row>
    <row r="50" spans="1:6">
      <c r="A50"/>
      <c r="B50"/>
      <c r="C50" s="146"/>
      <c r="D50" s="146"/>
      <c r="F50" s="148"/>
    </row>
    <row r="51" spans="1:6">
      <c r="A51"/>
      <c r="B51"/>
      <c r="C51" s="146"/>
      <c r="D51" s="151"/>
      <c r="F51" s="148"/>
    </row>
    <row r="52" spans="1:6">
      <c r="A52"/>
      <c r="B52"/>
      <c r="C52" s="149"/>
      <c r="D52" s="151"/>
      <c r="F52" s="148"/>
    </row>
    <row r="53" spans="1:6">
      <c r="A53"/>
      <c r="B53"/>
      <c r="C53"/>
      <c r="D53"/>
      <c r="F53" s="148"/>
    </row>
    <row r="54" spans="1:6">
      <c r="A54"/>
      <c r="B54"/>
      <c r="C54"/>
      <c r="D54"/>
      <c r="F54" s="148"/>
    </row>
    <row r="55" spans="1:6">
      <c r="A55"/>
      <c r="B55"/>
      <c r="C55"/>
      <c r="D55"/>
      <c r="F55" s="148"/>
    </row>
  </sheetData>
  <mergeCells count="18">
    <mergeCell ref="C30:L30"/>
    <mergeCell ref="F9:F10"/>
    <mergeCell ref="G9:J9"/>
    <mergeCell ref="K9:O9"/>
    <mergeCell ref="A23:F23"/>
    <mergeCell ref="C29:N29"/>
    <mergeCell ref="B24:P24"/>
    <mergeCell ref="B1:P1"/>
    <mergeCell ref="B2:P2"/>
    <mergeCell ref="L3:O3"/>
    <mergeCell ref="A5:C5"/>
    <mergeCell ref="A6:A10"/>
    <mergeCell ref="B6:B10"/>
    <mergeCell ref="C6:C10"/>
    <mergeCell ref="E6:O6"/>
    <mergeCell ref="P6:P10"/>
    <mergeCell ref="E9:E10"/>
    <mergeCell ref="B4:P4"/>
  </mergeCells>
  <printOptions horizontalCentered="1"/>
  <pageMargins left="0.3" right="0.5" top="0.39370078740157483" bottom="0.35433070866141736" header="0.51181102362204722" footer="0"/>
  <pageSetup scale="60" firstPageNumber="0" orientation="landscape" horizontalDpi="300" verticalDpi="300" r:id="rId1"/>
  <headerFooter alignWithMargins="0">
    <oddFooter>&amp;R&amp;12&amp;P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topLeftCell="A17" zoomScaleNormal="100" workbookViewId="0">
      <selection activeCell="A26" sqref="A1:H26"/>
    </sheetView>
  </sheetViews>
  <sheetFormatPr baseColWidth="10" defaultRowHeight="12.75"/>
  <cols>
    <col min="1" max="1" width="8.7109375" customWidth="1"/>
    <col min="2" max="2" width="31.5703125" customWidth="1"/>
    <col min="3" max="3" width="11.28515625" customWidth="1"/>
    <col min="4" max="4" width="12.85546875" customWidth="1"/>
    <col min="5" max="5" width="15.28515625" customWidth="1"/>
    <col min="6" max="6" width="12" customWidth="1"/>
    <col min="7" max="7" width="10.28515625" customWidth="1"/>
    <col min="8" max="8" width="11.140625" customWidth="1"/>
  </cols>
  <sheetData>
    <row r="1" spans="1:12">
      <c r="H1" s="43" t="s">
        <v>33</v>
      </c>
    </row>
    <row r="2" spans="1:12" ht="15" customHeight="1">
      <c r="A2" s="228" t="s">
        <v>1</v>
      </c>
      <c r="B2" s="228"/>
      <c r="C2" s="228"/>
      <c r="D2" s="228"/>
      <c r="E2" s="228"/>
      <c r="F2" s="228"/>
      <c r="G2" s="228"/>
      <c r="H2" s="228"/>
    </row>
    <row r="3" spans="1:12" ht="15.75" customHeight="1">
      <c r="A3" s="228" t="s">
        <v>34</v>
      </c>
      <c r="B3" s="228"/>
      <c r="C3" s="228"/>
      <c r="D3" s="228"/>
      <c r="E3" s="228"/>
      <c r="F3" s="228"/>
      <c r="G3" s="228"/>
      <c r="H3" s="228"/>
    </row>
    <row r="4" spans="1:12" ht="17.25" customHeight="1">
      <c r="A4" s="44"/>
      <c r="B4" s="45"/>
      <c r="C4" s="45"/>
      <c r="D4" s="46"/>
      <c r="E4" s="46" t="s">
        <v>35</v>
      </c>
      <c r="F4" s="229" t="s">
        <v>120</v>
      </c>
      <c r="G4" s="229"/>
      <c r="H4" s="229"/>
    </row>
    <row r="5" spans="1:12" ht="17.25" customHeight="1" thickBot="1">
      <c r="A5" s="43"/>
      <c r="H5" s="47"/>
    </row>
    <row r="6" spans="1:12" s="48" customFormat="1" ht="24" customHeight="1" thickTop="1" thickBot="1">
      <c r="A6" s="230" t="s">
        <v>36</v>
      </c>
      <c r="B6" s="230"/>
      <c r="C6" s="230"/>
      <c r="D6" s="230"/>
      <c r="E6" s="230"/>
      <c r="F6" s="230"/>
      <c r="G6" s="230"/>
      <c r="H6" s="230"/>
    </row>
    <row r="7" spans="1:12" ht="24" customHeight="1" thickTop="1" thickBot="1">
      <c r="A7" s="43"/>
      <c r="B7" s="49"/>
      <c r="C7" s="49"/>
      <c r="D7" s="49"/>
      <c r="E7" s="231" t="s">
        <v>6</v>
      </c>
      <c r="F7" s="231"/>
      <c r="G7" s="231"/>
      <c r="H7" s="231"/>
    </row>
    <row r="8" spans="1:12" ht="24" customHeight="1" thickTop="1" thickBot="1">
      <c r="A8" s="232" t="s">
        <v>37</v>
      </c>
      <c r="B8" s="50"/>
      <c r="C8" s="233" t="s">
        <v>38</v>
      </c>
      <c r="D8" s="233" t="s">
        <v>39</v>
      </c>
      <c r="E8" s="233" t="s">
        <v>40</v>
      </c>
      <c r="F8" s="234" t="s">
        <v>12</v>
      </c>
      <c r="G8" s="234"/>
      <c r="H8" s="227" t="s">
        <v>41</v>
      </c>
    </row>
    <row r="9" spans="1:12" s="49" customFormat="1" ht="24" customHeight="1" thickTop="1" thickBot="1">
      <c r="A9" s="232"/>
      <c r="B9" s="51" t="s">
        <v>42</v>
      </c>
      <c r="C9" s="233"/>
      <c r="D9" s="233"/>
      <c r="E9" s="233"/>
      <c r="F9" s="52" t="s">
        <v>43</v>
      </c>
      <c r="G9" s="53" t="s">
        <v>44</v>
      </c>
      <c r="H9" s="227"/>
    </row>
    <row r="10" spans="1:12" s="48" customFormat="1" ht="12" customHeight="1" thickTop="1">
      <c r="A10" s="54"/>
      <c r="B10" s="55"/>
      <c r="C10" s="55"/>
      <c r="D10" s="55"/>
      <c r="E10" s="55"/>
      <c r="F10" s="55"/>
      <c r="G10" s="55"/>
      <c r="H10" s="56"/>
    </row>
    <row r="11" spans="1:12" s="48" customFormat="1" ht="18.75" customHeight="1">
      <c r="A11" s="57" t="s">
        <v>45</v>
      </c>
      <c r="B11" s="17" t="s">
        <v>21</v>
      </c>
      <c r="C11" s="58">
        <v>9312363</v>
      </c>
      <c r="D11" s="58">
        <v>8931883</v>
      </c>
      <c r="E11" s="28">
        <v>2379959</v>
      </c>
      <c r="F11" s="9">
        <v>8971292</v>
      </c>
      <c r="G11" s="59">
        <f>F11/D11</f>
        <v>1.0044121715432233</v>
      </c>
      <c r="H11" s="60">
        <f>D11-F11</f>
        <v>-39409</v>
      </c>
      <c r="J11" s="61"/>
      <c r="K11" s="28"/>
    </row>
    <row r="12" spans="1:12" s="48" customFormat="1" ht="15.75" customHeight="1">
      <c r="A12" s="57" t="s">
        <v>46</v>
      </c>
      <c r="B12" s="17" t="s">
        <v>22</v>
      </c>
      <c r="C12" s="58">
        <v>14286613</v>
      </c>
      <c r="D12" s="58">
        <v>13952805</v>
      </c>
      <c r="E12" s="58">
        <v>3712925</v>
      </c>
      <c r="F12" s="28">
        <v>14034412</v>
      </c>
      <c r="G12" s="59">
        <f t="shared" ref="G12:G19" si="0">F12/D12</f>
        <v>1.0058487881110645</v>
      </c>
      <c r="H12" s="60">
        <f t="shared" ref="H12:H19" si="1">D12-F12</f>
        <v>-81607</v>
      </c>
      <c r="J12" s="61"/>
      <c r="K12" s="28"/>
    </row>
    <row r="13" spans="1:12" s="48" customFormat="1" ht="21.75" customHeight="1">
      <c r="A13" s="57" t="s">
        <v>47</v>
      </c>
      <c r="B13" s="17" t="s">
        <v>23</v>
      </c>
      <c r="C13" s="58">
        <v>4223808</v>
      </c>
      <c r="D13" s="58">
        <v>4094332</v>
      </c>
      <c r="E13" s="58">
        <v>964979</v>
      </c>
      <c r="F13" s="28">
        <v>3962123</v>
      </c>
      <c r="G13" s="59">
        <f t="shared" si="0"/>
        <v>0.96770926246332734</v>
      </c>
      <c r="H13" s="60">
        <f t="shared" si="1"/>
        <v>132209</v>
      </c>
      <c r="J13" s="61"/>
      <c r="K13" s="28"/>
    </row>
    <row r="14" spans="1:12" s="48" customFormat="1" ht="21" customHeight="1">
      <c r="A14" s="57" t="s">
        <v>48</v>
      </c>
      <c r="B14" s="17" t="s">
        <v>49</v>
      </c>
      <c r="C14" s="58">
        <v>8309058</v>
      </c>
      <c r="D14" s="58">
        <v>8173848</v>
      </c>
      <c r="E14" s="58">
        <v>2059614</v>
      </c>
      <c r="F14" s="28">
        <v>8083138</v>
      </c>
      <c r="G14" s="59">
        <f t="shared" si="0"/>
        <v>0.98890241169153137</v>
      </c>
      <c r="H14" s="60">
        <f t="shared" si="1"/>
        <v>90710</v>
      </c>
      <c r="J14" s="28"/>
      <c r="K14" s="28"/>
      <c r="L14" s="15"/>
    </row>
    <row r="15" spans="1:12" s="48" customFormat="1" ht="21" customHeight="1">
      <c r="A15" s="57" t="s">
        <v>50</v>
      </c>
      <c r="B15" s="62" t="s">
        <v>51</v>
      </c>
      <c r="C15" s="58">
        <v>28449922</v>
      </c>
      <c r="D15" s="58">
        <v>43019411</v>
      </c>
      <c r="E15" s="58">
        <v>33873057</v>
      </c>
      <c r="F15" s="28">
        <v>70649119</v>
      </c>
      <c r="G15" s="59">
        <f t="shared" si="0"/>
        <v>1.642261420083134</v>
      </c>
      <c r="H15" s="60">
        <f t="shared" si="1"/>
        <v>-27629708</v>
      </c>
      <c r="J15" s="28"/>
      <c r="K15" s="28"/>
      <c r="L15" s="15"/>
    </row>
    <row r="16" spans="1:12" s="48" customFormat="1" ht="21.75" customHeight="1">
      <c r="A16" s="57" t="s">
        <v>52</v>
      </c>
      <c r="B16" s="17" t="s">
        <v>26</v>
      </c>
      <c r="C16" s="58">
        <v>4921370</v>
      </c>
      <c r="D16" s="58">
        <v>5027609</v>
      </c>
      <c r="E16" s="58">
        <v>1212230</v>
      </c>
      <c r="F16" s="28">
        <v>5046386</v>
      </c>
      <c r="G16" s="59">
        <f t="shared" si="0"/>
        <v>1.003734777306668</v>
      </c>
      <c r="H16" s="60">
        <f t="shared" si="1"/>
        <v>-18777</v>
      </c>
      <c r="J16" s="28"/>
      <c r="K16" s="28"/>
      <c r="L16" s="15"/>
    </row>
    <row r="17" spans="1:12" s="48" customFormat="1" ht="21" customHeight="1">
      <c r="A17" s="57" t="s">
        <v>53</v>
      </c>
      <c r="B17" s="17" t="s">
        <v>27</v>
      </c>
      <c r="C17" s="58">
        <v>164875</v>
      </c>
      <c r="D17" s="58">
        <v>159968</v>
      </c>
      <c r="E17" s="58">
        <v>496641</v>
      </c>
      <c r="F17" s="28">
        <v>613534</v>
      </c>
      <c r="G17" s="59">
        <f t="shared" si="0"/>
        <v>3.8353545709141827</v>
      </c>
      <c r="H17" s="60">
        <f t="shared" si="1"/>
        <v>-453566</v>
      </c>
      <c r="J17" s="28"/>
      <c r="K17" s="28"/>
      <c r="L17" s="31"/>
    </row>
    <row r="18" spans="1:12" s="48" customFormat="1" ht="21" customHeight="1">
      <c r="A18" s="57" t="s">
        <v>54</v>
      </c>
      <c r="B18" s="17" t="s">
        <v>28</v>
      </c>
      <c r="C18" s="58">
        <v>1758006</v>
      </c>
      <c r="D18" s="58">
        <v>3446626</v>
      </c>
      <c r="E18" s="58">
        <v>6264</v>
      </c>
      <c r="F18" s="28">
        <v>3451390</v>
      </c>
      <c r="G18" s="59">
        <f t="shared" si="0"/>
        <v>1.0013822213376211</v>
      </c>
      <c r="H18" s="60">
        <f t="shared" si="1"/>
        <v>-4764</v>
      </c>
      <c r="J18" s="28"/>
      <c r="K18" s="28"/>
      <c r="L18" s="31"/>
    </row>
    <row r="19" spans="1:12" s="48" customFormat="1" ht="21" customHeight="1">
      <c r="A19" s="57" t="s">
        <v>55</v>
      </c>
      <c r="B19" s="17" t="s">
        <v>29</v>
      </c>
      <c r="C19" s="58">
        <v>1124246</v>
      </c>
      <c r="D19" s="58">
        <v>1122339</v>
      </c>
      <c r="E19" s="58">
        <v>294248</v>
      </c>
      <c r="F19" s="28">
        <v>1131887</v>
      </c>
      <c r="G19" s="59">
        <f t="shared" si="0"/>
        <v>1.0085072335542113</v>
      </c>
      <c r="H19" s="60">
        <f t="shared" si="1"/>
        <v>-9548</v>
      </c>
      <c r="J19" s="28"/>
      <c r="K19" s="28"/>
      <c r="L19" s="31"/>
    </row>
    <row r="20" spans="1:12" s="48" customFormat="1" ht="21" customHeight="1" thickBot="1">
      <c r="A20" s="57"/>
      <c r="B20" s="63"/>
      <c r="C20" s="64"/>
      <c r="D20" s="65"/>
      <c r="E20" s="65"/>
      <c r="F20" s="58"/>
      <c r="G20" s="59"/>
      <c r="H20" s="60"/>
      <c r="J20" s="28"/>
      <c r="L20" s="31"/>
    </row>
    <row r="21" spans="1:12" s="48" customFormat="1" ht="24" customHeight="1" thickTop="1" thickBot="1">
      <c r="A21" s="66"/>
      <c r="B21" s="67"/>
      <c r="C21" s="68">
        <f>C19+C18+C17+C16+C15+C14+C13+C12+C11</f>
        <v>72550261</v>
      </c>
      <c r="D21" s="68">
        <f>D19+D18+D17+D16+D15+D14+D13+D12+D11</f>
        <v>87928821</v>
      </c>
      <c r="E21" s="69">
        <f>SUM(E11:E20)</f>
        <v>44999917</v>
      </c>
      <c r="F21" s="70">
        <f>SUM(F11:F20)</f>
        <v>115943281</v>
      </c>
      <c r="G21" s="71">
        <f>F21/D21</f>
        <v>1.3186038398035611</v>
      </c>
      <c r="H21" s="72">
        <f>C21-F21</f>
        <v>-43393020</v>
      </c>
      <c r="J21" s="28"/>
      <c r="L21" s="31"/>
    </row>
    <row r="22" spans="1:12" s="48" customFormat="1" ht="24" customHeight="1" thickTop="1" thickBot="1">
      <c r="A22" s="73"/>
      <c r="B22" s="74"/>
      <c r="C22" s="74"/>
      <c r="D22" s="74"/>
      <c r="E22" s="74"/>
      <c r="F22" s="74"/>
      <c r="G22" s="74"/>
      <c r="H22" s="75"/>
      <c r="J22" s="28"/>
      <c r="L22" s="31"/>
    </row>
    <row r="23" spans="1:12" s="48" customFormat="1" ht="18.75" customHeight="1" thickTop="1">
      <c r="A23" s="223"/>
      <c r="B23" s="223"/>
      <c r="C23" s="223"/>
      <c r="D23" s="223"/>
      <c r="E23" s="223"/>
      <c r="F23" s="76"/>
      <c r="G23" s="76"/>
      <c r="H23" s="76"/>
    </row>
    <row r="24" spans="1:12" s="173" customFormat="1" ht="15" customHeight="1">
      <c r="A24" s="176" t="s">
        <v>132</v>
      </c>
      <c r="B24" s="175"/>
      <c r="C24" s="175"/>
      <c r="D24" s="175"/>
      <c r="E24" s="175"/>
      <c r="F24" s="76"/>
      <c r="G24" s="76"/>
      <c r="H24" s="76"/>
    </row>
    <row r="25" spans="1:12" ht="30.75" customHeight="1">
      <c r="G25" s="15"/>
      <c r="H25" s="15"/>
    </row>
    <row r="26" spans="1:12" ht="34.5" customHeight="1">
      <c r="A26" s="15"/>
      <c r="G26" s="77"/>
      <c r="H26" s="77"/>
    </row>
    <row r="27" spans="1:12" ht="24" customHeight="1"/>
    <row r="28" spans="1:12" ht="24" customHeight="1"/>
    <row r="29" spans="1:12" ht="24" customHeight="1"/>
  </sheetData>
  <mergeCells count="12">
    <mergeCell ref="H8:H9"/>
    <mergeCell ref="A23:E23"/>
    <mergeCell ref="A2:H2"/>
    <mergeCell ref="A3:H3"/>
    <mergeCell ref="F4:H4"/>
    <mergeCell ref="A6:H6"/>
    <mergeCell ref="E7:H7"/>
    <mergeCell ref="A8:A9"/>
    <mergeCell ref="C8:C9"/>
    <mergeCell ref="D8:D9"/>
    <mergeCell ref="E8:E9"/>
    <mergeCell ref="F8:G8"/>
  </mergeCells>
  <printOptions horizontalCentered="1"/>
  <pageMargins left="0.39374999999999999" right="0.74791666666666667" top="0.39374999999999999" bottom="0.20972222222222223" header="0.51180555555555562" footer="0.51180555555555562"/>
  <pageSetup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showGridLines="0" zoomScaleNormal="100" workbookViewId="0">
      <selection activeCell="I32" sqref="I32"/>
    </sheetView>
  </sheetViews>
  <sheetFormatPr baseColWidth="10" defaultRowHeight="12.75"/>
  <cols>
    <col min="1" max="1" width="23.5703125" customWidth="1"/>
    <col min="2" max="2" width="13.85546875" customWidth="1"/>
    <col min="3" max="3" width="13.5703125" customWidth="1"/>
    <col min="4" max="4" width="12.140625" customWidth="1"/>
    <col min="5" max="6" width="11.5703125" customWidth="1"/>
    <col min="7" max="7" width="13.7109375" customWidth="1"/>
    <col min="8" max="8" width="12.42578125" customWidth="1"/>
    <col min="9" max="9" width="10.28515625" customWidth="1"/>
  </cols>
  <sheetData>
    <row r="1" spans="1:256" ht="22.5" customHeight="1">
      <c r="A1" s="1"/>
      <c r="B1" s="1"/>
      <c r="C1" s="1"/>
      <c r="D1" s="1"/>
      <c r="E1" s="1"/>
      <c r="F1" s="1"/>
      <c r="G1" s="1"/>
      <c r="H1" s="2" t="s">
        <v>0</v>
      </c>
      <c r="I1" s="1"/>
    </row>
    <row r="2" spans="1:256" ht="16.5" customHeight="1">
      <c r="A2" s="236" t="s">
        <v>1</v>
      </c>
      <c r="B2" s="236"/>
      <c r="C2" s="236"/>
      <c r="D2" s="236"/>
      <c r="E2" s="236"/>
      <c r="F2" s="236"/>
      <c r="G2" s="236"/>
      <c r="H2" s="3"/>
      <c r="I2" s="3"/>
    </row>
    <row r="3" spans="1:256" ht="10.5" customHeight="1">
      <c r="A3" s="236" t="s">
        <v>2</v>
      </c>
      <c r="B3" s="236"/>
      <c r="C3" s="236"/>
      <c r="D3" s="236"/>
      <c r="E3" s="236"/>
      <c r="F3" s="236"/>
      <c r="G3" s="236"/>
      <c r="H3" s="3"/>
      <c r="I3" s="3"/>
    </row>
    <row r="4" spans="1:256" ht="10.5" customHeight="1">
      <c r="A4" s="236" t="s">
        <v>3</v>
      </c>
      <c r="B4" s="236"/>
      <c r="C4" s="236"/>
      <c r="D4" s="236"/>
      <c r="E4" s="236"/>
      <c r="F4" s="236"/>
      <c r="G4" s="236"/>
      <c r="H4" s="3"/>
      <c r="I4" s="3"/>
    </row>
    <row r="5" spans="1:256" ht="9.9499999999999993" customHeight="1">
      <c r="A5" s="4"/>
      <c r="B5" s="1"/>
      <c r="C5" s="1"/>
      <c r="D5" s="1"/>
      <c r="E5" s="1"/>
      <c r="F5" s="1"/>
      <c r="G5" s="1"/>
      <c r="H5" s="4"/>
      <c r="I5" s="1"/>
    </row>
    <row r="6" spans="1:256" ht="11.25" customHeight="1">
      <c r="A6" s="237" t="s">
        <v>4</v>
      </c>
      <c r="B6" s="237"/>
      <c r="C6" s="237"/>
      <c r="D6" s="237"/>
      <c r="E6" s="236" t="s">
        <v>120</v>
      </c>
      <c r="F6" s="236"/>
      <c r="G6" s="236"/>
      <c r="H6" s="236"/>
      <c r="I6" s="236"/>
    </row>
    <row r="7" spans="1:256" ht="11.25" customHeight="1">
      <c r="A7" s="5" t="s">
        <v>5</v>
      </c>
      <c r="B7" s="1"/>
      <c r="C7" s="1"/>
      <c r="D7" s="1"/>
      <c r="E7" s="6" t="s">
        <v>6</v>
      </c>
      <c r="F7" s="6"/>
      <c r="G7" s="6"/>
      <c r="H7" s="4"/>
      <c r="I7" s="1"/>
    </row>
    <row r="8" spans="1:256" ht="10.5" customHeight="1">
      <c r="A8" s="238" t="s">
        <v>7</v>
      </c>
      <c r="B8" s="239" t="s">
        <v>8</v>
      </c>
      <c r="C8" s="238" t="s">
        <v>9</v>
      </c>
      <c r="D8" s="238"/>
      <c r="E8" s="238"/>
      <c r="F8" s="238"/>
      <c r="G8" s="238"/>
      <c r="H8" s="238"/>
      <c r="I8" s="238" t="s">
        <v>10</v>
      </c>
    </row>
    <row r="9" spans="1:256" ht="10.5" customHeight="1">
      <c r="A9" s="238"/>
      <c r="B9" s="239"/>
      <c r="C9" s="238"/>
      <c r="D9" s="7" t="s">
        <v>121</v>
      </c>
      <c r="E9" s="7" t="s">
        <v>122</v>
      </c>
      <c r="F9" s="7" t="s">
        <v>123</v>
      </c>
      <c r="G9" s="7" t="s">
        <v>11</v>
      </c>
      <c r="H9" s="7" t="s">
        <v>12</v>
      </c>
      <c r="I9" s="238"/>
    </row>
    <row r="10" spans="1:256" ht="15" customHeight="1">
      <c r="A10" s="8" t="s">
        <v>13</v>
      </c>
      <c r="B10" s="9">
        <v>36014399</v>
      </c>
      <c r="C10" s="9">
        <v>58833279</v>
      </c>
      <c r="D10" s="10">
        <v>3263585.96</v>
      </c>
      <c r="E10" s="11">
        <v>34055644.939999998</v>
      </c>
      <c r="F10" s="11">
        <v>4113686.98</v>
      </c>
      <c r="G10" s="9">
        <f>D10+E10+F10</f>
        <v>41432917.879999995</v>
      </c>
      <c r="H10" s="9">
        <f>G10+'[2]EVTOP_01 _(1er.) '!$H$10</f>
        <v>75945265.949999988</v>
      </c>
      <c r="I10" s="12">
        <f>H10/C10</f>
        <v>1.2908555708751162</v>
      </c>
    </row>
    <row r="11" spans="1:256" ht="11.25" customHeight="1">
      <c r="A11" s="13" t="s">
        <v>14</v>
      </c>
      <c r="B11" s="9">
        <v>41804302</v>
      </c>
      <c r="C11" s="9">
        <v>36820552</v>
      </c>
      <c r="D11" s="11">
        <v>3483691.85</v>
      </c>
      <c r="E11" s="11">
        <v>1983633.7</v>
      </c>
      <c r="F11" s="11">
        <v>0</v>
      </c>
      <c r="G11" s="9">
        <f t="shared" ref="G11:G14" si="0">D11+E11+F11</f>
        <v>5467325.5499999998</v>
      </c>
      <c r="H11" s="9">
        <f>G11+'[2]EVTOP_01 _(1er.) '!$H$11</f>
        <v>47769299</v>
      </c>
      <c r="I11" s="12">
        <f>H11/C11</f>
        <v>1.2973542330381143</v>
      </c>
    </row>
    <row r="12" spans="1:256" ht="12.75" customHeight="1">
      <c r="A12" s="8" t="s">
        <v>15</v>
      </c>
      <c r="B12" s="9">
        <v>99140</v>
      </c>
      <c r="C12" s="9">
        <v>99140</v>
      </c>
      <c r="D12" s="11">
        <v>116011.43</v>
      </c>
      <c r="E12" s="11">
        <v>7561.73</v>
      </c>
      <c r="F12" s="11">
        <v>153801.43</v>
      </c>
      <c r="G12" s="9">
        <f t="shared" si="0"/>
        <v>277374.58999999997</v>
      </c>
      <c r="H12" s="9">
        <f>G12+'[2]EVTOP_01 _(1er.) '!$H$12</f>
        <v>353498.45999999996</v>
      </c>
      <c r="I12" s="12">
        <f t="shared" ref="I12:I15" si="1">H12/C12</f>
        <v>3.5656491829735724</v>
      </c>
      <c r="K12" s="14"/>
    </row>
    <row r="13" spans="1:256" s="15" customFormat="1" ht="12.75" customHeight="1">
      <c r="A13" s="8" t="s">
        <v>16</v>
      </c>
      <c r="B13" s="9">
        <v>9542</v>
      </c>
      <c r="C13" s="9">
        <v>9542</v>
      </c>
      <c r="D13" s="11">
        <v>22.1</v>
      </c>
      <c r="E13" s="11">
        <v>-863764.44</v>
      </c>
      <c r="F13" s="11">
        <v>276.20999999999998</v>
      </c>
      <c r="G13" s="9">
        <f t="shared" si="0"/>
        <v>-863466.13</v>
      </c>
      <c r="H13" s="9">
        <f>G13+'[2]EVTOP_01 _(1er.) '!$H$13</f>
        <v>-861976.4</v>
      </c>
      <c r="I13" s="12">
        <f t="shared" si="1"/>
        <v>-90.334982184028505</v>
      </c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6" customFormat="1" ht="10.5" customHeight="1">
      <c r="A14" s="8" t="s">
        <v>17</v>
      </c>
      <c r="B14" s="9">
        <v>19380</v>
      </c>
      <c r="C14" s="9">
        <v>18815</v>
      </c>
      <c r="D14" s="11">
        <v>3822.43</v>
      </c>
      <c r="E14" s="11">
        <v>4537.33</v>
      </c>
      <c r="F14" s="11">
        <v>15996.02</v>
      </c>
      <c r="G14" s="9">
        <f t="shared" si="0"/>
        <v>24355.78</v>
      </c>
      <c r="H14" s="9">
        <f>G14+'[2]EVTOP_01 _(1er.) '!$H$14</f>
        <v>39928.11</v>
      </c>
      <c r="I14" s="12">
        <f t="shared" si="1"/>
        <v>2.1221424395429178</v>
      </c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5" customFormat="1" ht="11.25" customHeight="1">
      <c r="A15" s="18" t="s">
        <v>11</v>
      </c>
      <c r="B15" s="19">
        <f>B10+B11+B12+B13+B16+B14</f>
        <v>77946763</v>
      </c>
      <c r="C15" s="19">
        <f>SUM(C10:C14)</f>
        <v>95781328</v>
      </c>
      <c r="D15" s="19">
        <f>SUM(D10:D14)</f>
        <v>6867133.7699999996</v>
      </c>
      <c r="E15" s="19">
        <f>+E14+E13+E12+E11+E10</f>
        <v>35187613.259999998</v>
      </c>
      <c r="F15" s="19">
        <f>SUM(F10:F14)</f>
        <v>4283760.6399999997</v>
      </c>
      <c r="G15" s="20">
        <f>SUM(G10:G14)</f>
        <v>46338507.669999994</v>
      </c>
      <c r="H15" s="20">
        <f>SUM(H10:H14)</f>
        <v>123246015.11999997</v>
      </c>
      <c r="I15" s="21">
        <f t="shared" si="1"/>
        <v>1.2867436450661864</v>
      </c>
      <c r="K15" s="14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5" customFormat="1" ht="9.75" customHeight="1">
      <c r="A16" s="6"/>
      <c r="B16" s="6"/>
      <c r="C16" s="6"/>
      <c r="D16" s="6"/>
      <c r="E16" s="6"/>
      <c r="F16" s="6"/>
      <c r="G16" s="6"/>
      <c r="H16" s="6"/>
      <c r="I16" s="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5" customFormat="1" ht="10.5" customHeight="1">
      <c r="A17" s="5" t="s">
        <v>18</v>
      </c>
      <c r="B17" s="6"/>
      <c r="C17" s="22"/>
      <c r="D17" s="6"/>
      <c r="E17" s="6" t="s">
        <v>6</v>
      </c>
      <c r="F17" s="6"/>
      <c r="G17" s="6"/>
      <c r="H17" s="6"/>
      <c r="I17" s="6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5" customFormat="1" ht="11.25" customHeight="1">
      <c r="A18" s="240" t="s">
        <v>7</v>
      </c>
      <c r="B18" s="239" t="s">
        <v>8</v>
      </c>
      <c r="C18" s="238" t="s">
        <v>9</v>
      </c>
      <c r="D18" s="238"/>
      <c r="E18" s="238"/>
      <c r="F18" s="238"/>
      <c r="G18" s="238"/>
      <c r="H18" s="238"/>
      <c r="I18" s="238" t="s">
        <v>19</v>
      </c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5" customFormat="1" ht="10.5" customHeight="1">
      <c r="A19" s="240"/>
      <c r="B19" s="239"/>
      <c r="C19" s="238"/>
      <c r="D19" s="23" t="s">
        <v>121</v>
      </c>
      <c r="E19" s="7" t="s">
        <v>122</v>
      </c>
      <c r="F19" s="7" t="s">
        <v>123</v>
      </c>
      <c r="G19" s="7" t="s">
        <v>11</v>
      </c>
      <c r="H19" s="7" t="s">
        <v>12</v>
      </c>
      <c r="I19" s="238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5" customFormat="1" ht="10.5" customHeight="1">
      <c r="A20" s="24" t="s">
        <v>20</v>
      </c>
      <c r="B20" s="25"/>
      <c r="C20" s="1"/>
      <c r="D20" s="25"/>
      <c r="E20" s="25"/>
      <c r="F20" s="25"/>
      <c r="G20" s="25"/>
      <c r="H20" s="25"/>
      <c r="I20" s="24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5" customFormat="1" ht="10.5" customHeight="1">
      <c r="A21" s="26" t="s">
        <v>21</v>
      </c>
      <c r="B21" s="9">
        <v>9312363</v>
      </c>
      <c r="C21" s="27">
        <v>8931883</v>
      </c>
      <c r="D21" s="9">
        <v>745040.63</v>
      </c>
      <c r="E21" s="9">
        <v>760593.79</v>
      </c>
      <c r="F21" s="9">
        <v>874324.53</v>
      </c>
      <c r="G21" s="28">
        <f>D21+E21+F21</f>
        <v>2379958.9500000002</v>
      </c>
      <c r="H21" s="9">
        <f>G21+'[2]EVTOP_01 _(1er.) '!$H$21</f>
        <v>8971291.5899999999</v>
      </c>
      <c r="I21" s="29">
        <f>H21/C21</f>
        <v>1.0044121256402485</v>
      </c>
      <c r="J21" s="30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5" customFormat="1" ht="12" customHeight="1">
      <c r="A22" s="26" t="s">
        <v>22</v>
      </c>
      <c r="B22" s="9">
        <v>14286613</v>
      </c>
      <c r="C22" s="27">
        <v>13952805</v>
      </c>
      <c r="D22" s="9">
        <v>1268649.01</v>
      </c>
      <c r="E22" s="9">
        <v>1228963.1499999999</v>
      </c>
      <c r="F22" s="9">
        <v>1215312.8500000001</v>
      </c>
      <c r="G22" s="28">
        <f t="shared" ref="G22:G29" si="2">D22+E22+F22</f>
        <v>3712925.0100000002</v>
      </c>
      <c r="H22" s="9">
        <f>G22+'[2]EVTOP_01 _(1er.) '!$H$22</f>
        <v>14034411.52</v>
      </c>
      <c r="I22" s="29">
        <f t="shared" ref="I22:I29" si="3">H22/C22</f>
        <v>1.0058487537093797</v>
      </c>
      <c r="J22" s="30"/>
      <c r="L22" s="31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5" customFormat="1" ht="11.25" customHeight="1">
      <c r="A23" s="26" t="s">
        <v>23</v>
      </c>
      <c r="B23" s="9">
        <v>4223808</v>
      </c>
      <c r="C23" s="27">
        <v>4094332</v>
      </c>
      <c r="D23" s="9">
        <v>205925.62</v>
      </c>
      <c r="E23" s="9">
        <v>261354.85</v>
      </c>
      <c r="F23" s="9">
        <v>497698.71</v>
      </c>
      <c r="G23" s="28">
        <f t="shared" si="2"/>
        <v>964979.17999999993</v>
      </c>
      <c r="H23" s="9">
        <f>G23+'[2]EVTOP_01 _(1er.) '!$H$23</f>
        <v>3962122.7199999997</v>
      </c>
      <c r="I23" s="29">
        <f t="shared" si="3"/>
        <v>0.96770919407610323</v>
      </c>
      <c r="J23" s="30"/>
      <c r="L23" s="31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5" customFormat="1" ht="11.25" customHeight="1">
      <c r="A24" s="26" t="s">
        <v>24</v>
      </c>
      <c r="B24" s="9">
        <v>8309058</v>
      </c>
      <c r="C24" s="27">
        <v>8173848</v>
      </c>
      <c r="D24" s="9">
        <v>725234.31</v>
      </c>
      <c r="E24" s="9">
        <v>624069.36</v>
      </c>
      <c r="F24" s="9">
        <v>710310.67</v>
      </c>
      <c r="G24" s="28">
        <f t="shared" si="2"/>
        <v>2059614.3399999999</v>
      </c>
      <c r="H24" s="9">
        <f>G24+'[2]EVTOP_01 _(1er.) '!$H$24</f>
        <v>8083137.9800000004</v>
      </c>
      <c r="I24" s="29">
        <f t="shared" si="3"/>
        <v>0.98890240924470341</v>
      </c>
      <c r="J24" s="30"/>
      <c r="L24" s="31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5" customFormat="1" ht="11.25" customHeight="1">
      <c r="A25" s="26" t="s">
        <v>25</v>
      </c>
      <c r="B25" s="9">
        <v>28449922</v>
      </c>
      <c r="C25" s="27">
        <v>43019411</v>
      </c>
      <c r="D25" s="9">
        <v>2010992.1</v>
      </c>
      <c r="E25" s="9">
        <v>2007113.33</v>
      </c>
      <c r="F25" s="9">
        <v>29854951.43</v>
      </c>
      <c r="G25" s="28">
        <f t="shared" si="2"/>
        <v>33873056.859999999</v>
      </c>
      <c r="H25" s="9">
        <f>G25+'[2]EVTOP_01 _(1er.) '!$H$25</f>
        <v>70649118.939999998</v>
      </c>
      <c r="I25" s="29">
        <f t="shared" si="3"/>
        <v>1.6422614186884148</v>
      </c>
      <c r="J25" s="30"/>
      <c r="L25" s="31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5" customFormat="1" ht="10.5" customHeight="1">
      <c r="A26" s="26" t="s">
        <v>26</v>
      </c>
      <c r="B26" s="9">
        <v>4921370</v>
      </c>
      <c r="C26" s="27">
        <v>5027609</v>
      </c>
      <c r="D26" s="9">
        <v>393151.63</v>
      </c>
      <c r="E26" s="9">
        <v>409778.66</v>
      </c>
      <c r="F26" s="9">
        <v>409300.1</v>
      </c>
      <c r="G26" s="28">
        <f t="shared" si="2"/>
        <v>1212230.3900000001</v>
      </c>
      <c r="H26" s="9">
        <f>G26+'[2]EVTOP_01 _(1er.) '!$H$26</f>
        <v>5046386.4399999995</v>
      </c>
      <c r="I26" s="29">
        <f t="shared" si="3"/>
        <v>1.0037348648234179</v>
      </c>
      <c r="J26" s="30"/>
      <c r="L26" s="31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5" customFormat="1" ht="12.75" customHeight="1">
      <c r="A27" s="26" t="s">
        <v>27</v>
      </c>
      <c r="B27" s="9">
        <v>164875</v>
      </c>
      <c r="C27" s="27">
        <v>159968</v>
      </c>
      <c r="D27" s="9">
        <v>480263.76</v>
      </c>
      <c r="E27" s="9">
        <v>5251.39</v>
      </c>
      <c r="F27" s="9">
        <v>11125.97</v>
      </c>
      <c r="G27" s="28">
        <f t="shared" si="2"/>
        <v>496641.12</v>
      </c>
      <c r="H27" s="9">
        <f>G27+'[2]EVTOP_01 _(1er.) '!$H$27</f>
        <v>613533.64</v>
      </c>
      <c r="I27" s="29">
        <f t="shared" si="3"/>
        <v>3.8353523204640929</v>
      </c>
      <c r="J27" s="30"/>
      <c r="L27" s="31"/>
    </row>
    <row r="28" spans="1:256" s="15" customFormat="1" ht="12.75" customHeight="1">
      <c r="A28" s="26" t="s">
        <v>28</v>
      </c>
      <c r="B28" s="9">
        <v>1758006</v>
      </c>
      <c r="C28" s="27">
        <v>3446626</v>
      </c>
      <c r="D28" s="9">
        <v>0.13</v>
      </c>
      <c r="E28" s="9">
        <v>6253.5</v>
      </c>
      <c r="F28" s="9">
        <v>10.6</v>
      </c>
      <c r="G28" s="28">
        <f t="shared" si="2"/>
        <v>6264.2300000000005</v>
      </c>
      <c r="H28" s="9">
        <f>G28+'[2]EVTOP_01 _(1er.) '!$H$28</f>
        <v>3451390.08</v>
      </c>
      <c r="I28" s="29">
        <f t="shared" si="3"/>
        <v>1.0013822445487268</v>
      </c>
      <c r="J28" s="30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5" customFormat="1" ht="10.5" customHeight="1">
      <c r="A29" s="26" t="s">
        <v>29</v>
      </c>
      <c r="B29" s="9">
        <v>1124246</v>
      </c>
      <c r="C29" s="27">
        <v>1122339</v>
      </c>
      <c r="D29" s="9">
        <v>98788.43</v>
      </c>
      <c r="E29" s="9">
        <v>104019.84</v>
      </c>
      <c r="F29" s="9">
        <v>91439.54</v>
      </c>
      <c r="G29" s="28">
        <f t="shared" si="2"/>
        <v>294247.81</v>
      </c>
      <c r="H29" s="9">
        <f>G29+'[2]EVTOP_01 _(1er.) '!$H$29</f>
        <v>1131886.56</v>
      </c>
      <c r="I29" s="29">
        <f t="shared" si="3"/>
        <v>1.0085068415157987</v>
      </c>
      <c r="J29" s="30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6.75" customHeight="1">
      <c r="A30" s="33"/>
      <c r="B30" s="34"/>
      <c r="C30" s="34"/>
      <c r="D30" s="34"/>
      <c r="E30" s="34"/>
      <c r="F30" s="34"/>
      <c r="G30" s="35"/>
      <c r="H30" s="9"/>
      <c r="I30" s="36"/>
      <c r="J30" s="30"/>
    </row>
    <row r="31" spans="1:256" ht="8.25" customHeight="1">
      <c r="A31" s="1"/>
      <c r="B31" s="1"/>
      <c r="C31" s="1"/>
      <c r="D31" s="1"/>
      <c r="E31" s="1"/>
      <c r="F31" s="1"/>
      <c r="G31" s="1"/>
      <c r="H31" s="37"/>
      <c r="I31" s="1"/>
    </row>
    <row r="32" spans="1:256">
      <c r="A32" s="18" t="s">
        <v>11</v>
      </c>
      <c r="B32" s="19">
        <f>B29+B28+B27+B26+B25+B24+B23+B22+B21</f>
        <v>72550261</v>
      </c>
      <c r="C32" s="19">
        <f>SUM(C21:C30)</f>
        <v>87928821</v>
      </c>
      <c r="D32" s="19">
        <f>D29+D28+D27+D26+D25+D24+D23+D22+D21</f>
        <v>5928045.6200000001</v>
      </c>
      <c r="E32" s="19">
        <f>E29+E28+E27+E26+E25+E24+E23+E22+E21</f>
        <v>5407397.8700000001</v>
      </c>
      <c r="F32" s="19">
        <f>SUM(F21:F30)</f>
        <v>33664474.399999999</v>
      </c>
      <c r="G32" s="19">
        <f>G29+G28+G27+G26+G25+G24+G23+G22+G21</f>
        <v>44999917.890000001</v>
      </c>
      <c r="H32" s="19">
        <f>SUM(H21:H29)</f>
        <v>115943279.47</v>
      </c>
      <c r="I32" s="38">
        <f>H32/C32</f>
        <v>1.3186038224031231</v>
      </c>
    </row>
    <row r="33" spans="1:9" ht="8.25" customHeight="1">
      <c r="A33" s="6"/>
      <c r="B33" s="22"/>
      <c r="C33" s="22"/>
      <c r="D33" s="22"/>
      <c r="E33" s="22"/>
      <c r="F33" s="22"/>
      <c r="G33" s="22"/>
      <c r="H33" s="22"/>
      <c r="I33" s="6"/>
    </row>
    <row r="34" spans="1:9" ht="13.5" thickBot="1">
      <c r="A34" s="39" t="s">
        <v>30</v>
      </c>
      <c r="B34" s="40">
        <f>SUM(B15-B32)</f>
        <v>5396502</v>
      </c>
      <c r="C34" s="40">
        <f>C15-C32</f>
        <v>7852507</v>
      </c>
      <c r="D34" s="40">
        <f>SUM(D15-D32)</f>
        <v>939088.14999999944</v>
      </c>
      <c r="E34" s="40">
        <f>SUM(E15-E32)</f>
        <v>29780215.389999997</v>
      </c>
      <c r="F34" s="40">
        <f>SUM(F15-F32)</f>
        <v>-29380713.759999998</v>
      </c>
      <c r="G34" s="40">
        <f>SUM(G15-G32)</f>
        <v>1338589.7799999937</v>
      </c>
      <c r="H34" s="40">
        <f>SUM(H15-H32)</f>
        <v>7302735.6499999762</v>
      </c>
      <c r="I34" s="38">
        <f>H34/C34</f>
        <v>0.92998779243367447</v>
      </c>
    </row>
    <row r="35" spans="1:9" ht="13.5" thickTop="1">
      <c r="A35" s="235"/>
      <c r="B35" s="235"/>
      <c r="C35" s="235"/>
      <c r="D35" s="235"/>
      <c r="E35" s="1"/>
      <c r="F35" s="1"/>
      <c r="G35" s="1"/>
      <c r="H35" s="1"/>
      <c r="I35" s="1"/>
    </row>
    <row r="36" spans="1:9">
      <c r="A36" s="41" t="s">
        <v>132</v>
      </c>
      <c r="B36" s="41"/>
      <c r="C36" s="41"/>
      <c r="D36" s="41"/>
      <c r="E36" s="1"/>
      <c r="F36" s="1"/>
      <c r="G36" s="1"/>
      <c r="H36" s="1"/>
      <c r="I36" s="1"/>
    </row>
    <row r="37" spans="1:9">
      <c r="A37" s="41"/>
      <c r="B37" s="41"/>
      <c r="C37" s="41"/>
      <c r="D37" s="41"/>
      <c r="E37" s="1"/>
      <c r="F37" s="1"/>
      <c r="G37" s="1"/>
      <c r="H37" s="1"/>
      <c r="I37" s="1"/>
    </row>
    <row r="38" spans="1:9" ht="22.5" customHeight="1">
      <c r="A38" s="41"/>
      <c r="B38" s="41"/>
      <c r="C38" s="41"/>
      <c r="D38" s="41"/>
      <c r="E38" s="1"/>
      <c r="F38" s="1"/>
      <c r="G38" s="1"/>
      <c r="H38" s="1"/>
      <c r="I38" s="1"/>
    </row>
    <row r="39" spans="1:9" ht="22.5" customHeight="1">
      <c r="A39" s="241" t="s">
        <v>31</v>
      </c>
      <c r="B39" s="231"/>
      <c r="C39" s="242"/>
      <c r="D39" s="242"/>
      <c r="E39" s="242"/>
      <c r="F39" s="242"/>
      <c r="G39" s="242"/>
      <c r="H39" s="242"/>
      <c r="I39" s="242"/>
    </row>
    <row r="40" spans="1:9">
      <c r="A40" s="231" t="s">
        <v>32</v>
      </c>
      <c r="B40" s="231"/>
      <c r="C40" s="242"/>
      <c r="D40" s="242"/>
      <c r="E40" s="242"/>
      <c r="F40" s="242"/>
      <c r="G40" s="242"/>
      <c r="H40" s="242"/>
      <c r="I40" s="242"/>
    </row>
    <row r="41" spans="1:9">
      <c r="A41" s="41"/>
      <c r="B41" s="41"/>
      <c r="C41" s="41"/>
      <c r="D41" s="41"/>
      <c r="E41" s="1"/>
      <c r="F41" s="1"/>
      <c r="G41" s="1"/>
      <c r="H41" s="1"/>
      <c r="I41" s="1"/>
    </row>
    <row r="42" spans="1:9">
      <c r="A42" s="41"/>
      <c r="B42" s="41"/>
      <c r="C42" s="41"/>
      <c r="D42" s="41"/>
      <c r="E42" s="1"/>
      <c r="F42" s="1"/>
      <c r="G42" s="1"/>
      <c r="H42" s="1"/>
      <c r="I42" s="1"/>
    </row>
    <row r="43" spans="1:9">
      <c r="A43" s="15"/>
      <c r="B43" s="42"/>
      <c r="H43" s="15"/>
      <c r="I43" s="15"/>
    </row>
    <row r="46" spans="1:9">
      <c r="A46" s="241"/>
      <c r="B46" s="231"/>
      <c r="E46" s="241"/>
      <c r="F46" s="231"/>
      <c r="G46" s="231"/>
      <c r="H46" s="231"/>
      <c r="I46" s="231"/>
    </row>
    <row r="47" spans="1:9">
      <c r="A47" s="231"/>
      <c r="B47" s="231"/>
      <c r="E47" s="231"/>
      <c r="F47" s="231"/>
      <c r="G47" s="231"/>
      <c r="H47" s="231"/>
      <c r="I47" s="231"/>
    </row>
  </sheetData>
  <mergeCells count="22">
    <mergeCell ref="A39:I39"/>
    <mergeCell ref="A40:I40"/>
    <mergeCell ref="A46:B46"/>
    <mergeCell ref="E46:I46"/>
    <mergeCell ref="A47:B47"/>
    <mergeCell ref="E47:I47"/>
    <mergeCell ref="A35:D35"/>
    <mergeCell ref="A2:G2"/>
    <mergeCell ref="A3:G3"/>
    <mergeCell ref="A4:G4"/>
    <mergeCell ref="A6:D6"/>
    <mergeCell ref="E6:I6"/>
    <mergeCell ref="A8:A9"/>
    <mergeCell ref="B8:B9"/>
    <mergeCell ref="C8:C9"/>
    <mergeCell ref="D8:H8"/>
    <mergeCell ref="I8:I9"/>
    <mergeCell ref="A18:A19"/>
    <mergeCell ref="B18:B19"/>
    <mergeCell ref="C18:C19"/>
    <mergeCell ref="D18:H18"/>
    <mergeCell ref="I18:I19"/>
  </mergeCells>
  <printOptions horizontalCentered="1"/>
  <pageMargins left="0.47222222222222227" right="0.39374999999999999" top="0.27013888888888887" bottom="0.59027777777777779" header="0.51180555555555562" footer="0.51180555555555562"/>
  <pageSetup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EVTOP-04 (4to.)</vt:lpstr>
      <vt:lpstr>EVTOP_03 _(4to.)</vt:lpstr>
      <vt:lpstr>EVTOP_02 _(4to.)</vt:lpstr>
      <vt:lpstr>EVTOP_01 _(4to.) </vt:lpstr>
      <vt:lpstr>'EVTOP_01 _(4to.) '!Área_de_impresión</vt:lpstr>
      <vt:lpstr>'EVTOP_02 _(4to.)'!Área_de_impresión</vt:lpstr>
      <vt:lpstr>'EVTOP-04 (4to.)'!Área_de_impresión</vt:lpstr>
      <vt:lpstr>'EVTOP_03 _(4to.)'!Excel_BuiltIn__FilterDatabase_1</vt:lpstr>
      <vt:lpstr>Excel_BuiltIn__FilterDatabase_1</vt:lpstr>
      <vt:lpstr>'EVTOP_01 _(4to.) '!Títulos_a_imprimir</vt:lpstr>
      <vt:lpstr>'EVTOP_03 _(4to.)'!Títulos_a_imprimir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</dc:creator>
  <cp:lastModifiedBy>Luz del Carmen</cp:lastModifiedBy>
  <cp:lastPrinted>2012-01-09T19:15:01Z</cp:lastPrinted>
  <dcterms:created xsi:type="dcterms:W3CDTF">2012-01-05T02:20:34Z</dcterms:created>
  <dcterms:modified xsi:type="dcterms:W3CDTF">2012-04-20T20:31:11Z</dcterms:modified>
</cp:coreProperties>
</file>